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9320" windowHeight="11265" firstSheet="1" activeTab="1"/>
  </bookViews>
  <sheets>
    <sheet name="Med-HighRiskChart" sheetId="1" state="veryHidden" r:id="rId1"/>
    <sheet name="RiskScoreTest" sheetId="2" r:id="rId2"/>
    <sheet name="RiskActionPlan" sheetId="3" state="veryHidden" r:id="rId3"/>
    <sheet name="Tables" sheetId="4" state="veryHidden" r:id="rId4"/>
  </sheets>
  <definedNames>
    <definedName name="Chart.Risk.Start">'RiskScoreTest'!$L$4</definedName>
    <definedName name="Hurdle.High">'Tables'!$D$6</definedName>
    <definedName name="Hurdle.Med">'Tables'!$D$7</definedName>
    <definedName name="Last.Row">'RiskActionPlan'!$B$7</definedName>
    <definedName name="_xlnm.Print_Area" localSheetId="1">'RiskScoreTest'!$C$1:$I$54</definedName>
    <definedName name="Risk.Cat">OFFSET(Risk.Input,0,0,,1)</definedName>
    <definedName name="Risk.Input">OFFSET(Risk.Start,1,0,MAX(1,Risk.No),8)</definedName>
    <definedName name="Risk.No">'RiskScoreTest'!$O$1</definedName>
    <definedName name="Risk.Score">OFFSET(Risk.Input,0,7,,1)</definedName>
    <definedName name="Risk.Start">'RiskScoreTest'!$B$4:$C$4</definedName>
    <definedName name="RiskNumberAndName">'RiskScoreTest'!$B$5:$B$54</definedName>
    <definedName name="RiskObjectives">'Tables'!$C$16:$D$60</definedName>
    <definedName name="RiskSum">'RiskScoreTest'!$I$55</definedName>
    <definedName name="Status">'Tables'!$C$10:$C$13</definedName>
  </definedNames>
  <calcPr fullCalcOnLoad="1"/>
</workbook>
</file>

<file path=xl/comments2.xml><?xml version="1.0" encoding="utf-8"?>
<comments xmlns="http://schemas.openxmlformats.org/spreadsheetml/2006/main">
  <authors>
    <author>Glennl</author>
  </authors>
  <commentList>
    <comment ref="E4" authorId="0">
      <text>
        <r>
          <rPr>
            <sz val="8"/>
            <color indexed="9"/>
            <rFont val="Tahoma"/>
            <family val="2"/>
          </rPr>
          <t xml:space="preserve">Select a </t>
        </r>
        <r>
          <rPr>
            <b/>
            <sz val="8"/>
            <color indexed="9"/>
            <rFont val="Tahoma"/>
            <family val="2"/>
          </rPr>
          <t>consequence</t>
        </r>
        <r>
          <rPr>
            <sz val="8"/>
            <color indexed="9"/>
            <rFont val="Tahoma"/>
            <family val="2"/>
          </rPr>
          <t xml:space="preserve"> rating from the drop-down list
</t>
        </r>
      </text>
    </comment>
    <comment ref="F4" authorId="0">
      <text>
        <r>
          <rPr>
            <sz val="8"/>
            <color indexed="9"/>
            <rFont val="Tahoma"/>
            <family val="2"/>
          </rPr>
          <t xml:space="preserve">Select a </t>
        </r>
        <r>
          <rPr>
            <b/>
            <sz val="8"/>
            <color indexed="9"/>
            <rFont val="Tahoma"/>
            <family val="2"/>
          </rPr>
          <t>control</t>
        </r>
        <r>
          <rPr>
            <sz val="8"/>
            <color indexed="9"/>
            <rFont val="Tahoma"/>
            <family val="2"/>
          </rPr>
          <t xml:space="preserve"> </t>
        </r>
        <r>
          <rPr>
            <b/>
            <sz val="8"/>
            <color indexed="9"/>
            <rFont val="Tahoma"/>
            <family val="2"/>
          </rPr>
          <t>effectiveness</t>
        </r>
        <r>
          <rPr>
            <sz val="8"/>
            <color indexed="9"/>
            <rFont val="Tahoma"/>
            <family val="2"/>
          </rPr>
          <t xml:space="preserve"> rating from the drop-down list
</t>
        </r>
      </text>
    </comment>
    <comment ref="G4" authorId="0">
      <text>
        <r>
          <rPr>
            <sz val="8"/>
            <color indexed="9"/>
            <rFont val="Tahoma"/>
            <family val="2"/>
          </rPr>
          <t xml:space="preserve">Select a </t>
        </r>
        <r>
          <rPr>
            <b/>
            <sz val="8"/>
            <color indexed="9"/>
            <rFont val="Tahoma"/>
            <family val="2"/>
          </rPr>
          <t>likelihood</t>
        </r>
        <r>
          <rPr>
            <sz val="8"/>
            <color indexed="9"/>
            <rFont val="Tahoma"/>
            <family val="2"/>
          </rPr>
          <t xml:space="preserve"> rating from the drop-down list
</t>
        </r>
      </text>
    </comment>
  </commentList>
</comments>
</file>

<file path=xl/comments3.xml><?xml version="1.0" encoding="utf-8"?>
<comments xmlns="http://schemas.openxmlformats.org/spreadsheetml/2006/main">
  <authors>
    <author>Glennl</author>
  </authors>
  <commentList>
    <comment ref="H4" authorId="0">
      <text>
        <r>
          <rPr>
            <sz val="8"/>
            <color indexed="9"/>
            <rFont val="Tahoma"/>
            <family val="2"/>
          </rPr>
          <t xml:space="preserve">Enter the </t>
        </r>
        <r>
          <rPr>
            <b/>
            <sz val="8"/>
            <color indexed="9"/>
            <rFont val="Tahoma"/>
            <family val="2"/>
          </rPr>
          <t>actions</t>
        </r>
        <r>
          <rPr>
            <sz val="8"/>
            <color indexed="9"/>
            <rFont val="Tahoma"/>
            <family val="2"/>
          </rPr>
          <t xml:space="preserve"> you will take to treat the risk
</t>
        </r>
        <r>
          <rPr>
            <sz val="8"/>
            <rFont val="Tahoma"/>
            <family val="2"/>
          </rPr>
          <t>[Alt+Enter] will allow you to return a line within the cell</t>
        </r>
      </text>
    </comment>
    <comment ref="I4" authorId="0">
      <text>
        <r>
          <rPr>
            <sz val="8"/>
            <color indexed="9"/>
            <rFont val="Tahoma"/>
            <family val="2"/>
          </rPr>
          <t xml:space="preserve">Enter the </t>
        </r>
        <r>
          <rPr>
            <b/>
            <sz val="8"/>
            <color indexed="9"/>
            <rFont val="Tahoma"/>
            <family val="2"/>
          </rPr>
          <t>review date</t>
        </r>
        <r>
          <rPr>
            <b/>
            <i/>
            <sz val="8"/>
            <color indexed="9"/>
            <rFont val="Tahoma"/>
            <family val="2"/>
          </rPr>
          <t xml:space="preserve"> </t>
        </r>
        <r>
          <rPr>
            <sz val="8"/>
            <color indexed="9"/>
            <rFont val="Tahoma"/>
            <family val="2"/>
          </rPr>
          <t>for your actions</t>
        </r>
      </text>
    </comment>
    <comment ref="J4" authorId="0">
      <text>
        <r>
          <rPr>
            <sz val="8"/>
            <color indexed="9"/>
            <rFont val="Tahoma"/>
            <family val="2"/>
          </rPr>
          <t xml:space="preserve">Enter the </t>
        </r>
        <r>
          <rPr>
            <b/>
            <sz val="8"/>
            <color indexed="9"/>
            <rFont val="Tahoma"/>
            <family val="2"/>
          </rPr>
          <t>completion</t>
        </r>
        <r>
          <rPr>
            <b/>
            <i/>
            <sz val="8"/>
            <color indexed="9"/>
            <rFont val="Tahoma"/>
            <family val="2"/>
          </rPr>
          <t xml:space="preserve"> </t>
        </r>
        <r>
          <rPr>
            <b/>
            <sz val="8"/>
            <color indexed="9"/>
            <rFont val="Tahoma"/>
            <family val="2"/>
          </rPr>
          <t>date</t>
        </r>
        <r>
          <rPr>
            <sz val="8"/>
            <color indexed="9"/>
            <rFont val="Tahoma"/>
            <family val="2"/>
          </rPr>
          <t xml:space="preserve"> for your actions</t>
        </r>
      </text>
    </comment>
    <comment ref="K4" authorId="0">
      <text>
        <r>
          <rPr>
            <sz val="8"/>
            <color indexed="9"/>
            <rFont val="Tahoma"/>
            <family val="2"/>
          </rPr>
          <t xml:space="preserve">Enter the </t>
        </r>
        <r>
          <rPr>
            <b/>
            <sz val="8"/>
            <color indexed="9"/>
            <rFont val="Tahoma"/>
            <family val="2"/>
          </rPr>
          <t>name</t>
        </r>
        <r>
          <rPr>
            <sz val="8"/>
            <color indexed="9"/>
            <rFont val="Tahoma"/>
            <family val="2"/>
          </rPr>
          <t xml:space="preserve"> of the person responsible for the actions</t>
        </r>
      </text>
    </comment>
  </commentList>
</comments>
</file>

<file path=xl/sharedStrings.xml><?xml version="1.0" encoding="utf-8"?>
<sst xmlns="http://schemas.openxmlformats.org/spreadsheetml/2006/main" count="231" uniqueCount="137">
  <si>
    <t>1 to 59</t>
  </si>
  <si>
    <t>&gt;=60</t>
  </si>
  <si>
    <t>Risk</t>
  </si>
  <si>
    <t xml:space="preserve">Category </t>
  </si>
  <si>
    <t>Likelihood</t>
  </si>
  <si>
    <t>Risk Score</t>
  </si>
  <si>
    <t>RiskScore</t>
  </si>
  <si>
    <t xml:space="preserve"> </t>
  </si>
  <si>
    <t>Ref for 0's</t>
  </si>
  <si>
    <t>Ref for 1-60</t>
  </si>
  <si>
    <t>Ref for &gt;60</t>
  </si>
  <si>
    <t>Low 1-59</t>
  </si>
  <si>
    <t>High &gt;=60</t>
  </si>
  <si>
    <t>For LowRiskChart</t>
  </si>
  <si>
    <t>For High-MedRiskChart</t>
  </si>
  <si>
    <t>Actions</t>
  </si>
  <si>
    <t>Status</t>
  </si>
  <si>
    <t>Risk Title</t>
  </si>
  <si>
    <t>Medium</t>
  </si>
  <si>
    <t>High</t>
  </si>
  <si>
    <t>Risk Assessment</t>
  </si>
  <si>
    <t>Risk Improvement Actions</t>
  </si>
  <si>
    <t>Responsibility</t>
  </si>
  <si>
    <t>Consequences</t>
  </si>
  <si>
    <t>Control Effectiveness</t>
  </si>
  <si>
    <t>Notes</t>
  </si>
  <si>
    <t>Date</t>
  </si>
  <si>
    <t>Tables</t>
  </si>
  <si>
    <t>Hurdle Scores</t>
  </si>
  <si>
    <t>Name</t>
  </si>
  <si>
    <t>Risk #</t>
  </si>
  <si>
    <t>=0</t>
  </si>
  <si>
    <t>Risk Description</t>
  </si>
  <si>
    <t>Consequence</t>
  </si>
  <si>
    <t>Control effectiveness</t>
  </si>
  <si>
    <t>Risk score</t>
  </si>
  <si>
    <t>CF1 Coaching</t>
  </si>
  <si>
    <t>CF2 Membership</t>
  </si>
  <si>
    <t>CF3 Sportsmanship</t>
  </si>
  <si>
    <t>CF4 Behaviour</t>
  </si>
  <si>
    <t>CF5 Participant safety</t>
  </si>
  <si>
    <t>L1 Governance requirements</t>
  </si>
  <si>
    <t>L2 Trust deed / constitution</t>
  </si>
  <si>
    <t>L3 Strategic direction</t>
  </si>
  <si>
    <t>L4 Communications</t>
  </si>
  <si>
    <t>P1 Annual planning</t>
  </si>
  <si>
    <t>P2 Organisation structure</t>
  </si>
  <si>
    <t>PM1 Staff recruitment</t>
  </si>
  <si>
    <t>PM2 Staff retention and succession</t>
  </si>
  <si>
    <t>PM3 Volunteer recruitment</t>
  </si>
  <si>
    <t>PM4 Volunteer retention</t>
  </si>
  <si>
    <t>PM5 Training and development</t>
  </si>
  <si>
    <t>PM6 Certification</t>
  </si>
  <si>
    <t>PM7 Actions and advice</t>
  </si>
  <si>
    <t>PM8 People management</t>
  </si>
  <si>
    <t>PM9 Workplace safety and health</t>
  </si>
  <si>
    <t>PM10 Fidelity and fraud</t>
  </si>
  <si>
    <t>SD1 Event performance</t>
  </si>
  <si>
    <t>SD2 Marketing</t>
  </si>
  <si>
    <t>SD3 Profile</t>
  </si>
  <si>
    <t>SD4 Business projects</t>
  </si>
  <si>
    <t>SD5 High performance</t>
  </si>
  <si>
    <t>SM1 Revenue</t>
  </si>
  <si>
    <t>SM2 Revenue streams</t>
  </si>
  <si>
    <t>SM3 Tagged funding</t>
  </si>
  <si>
    <t>SM4 Budgetary control</t>
  </si>
  <si>
    <t>SM5 Cash flow</t>
  </si>
  <si>
    <t>SM6 Intellectual property</t>
  </si>
  <si>
    <t>SM7 Owned property</t>
  </si>
  <si>
    <t>SM8 Leased properties</t>
  </si>
  <si>
    <t>SM9 Plant and equipment</t>
  </si>
  <si>
    <t>SM10 External security</t>
  </si>
  <si>
    <t>SM11 Taxation</t>
  </si>
  <si>
    <t>SM12 Fire</t>
  </si>
  <si>
    <t>SM13 Purchasing</t>
  </si>
  <si>
    <t>SM14 Insurance</t>
  </si>
  <si>
    <t>SM15 Environment</t>
  </si>
  <si>
    <t>SM16 Disaster recovery</t>
  </si>
  <si>
    <t>SM17 Service providers and contractors</t>
  </si>
  <si>
    <t>SM18 Computer records</t>
  </si>
  <si>
    <t>SM19 Paper documents</t>
  </si>
  <si>
    <t>Customer Focus</t>
  </si>
  <si>
    <t>Leadership</t>
  </si>
  <si>
    <t>Planning</t>
  </si>
  <si>
    <t>People Management</t>
  </si>
  <si>
    <t>Sport Delivery</t>
  </si>
  <si>
    <t>Sport Management</t>
  </si>
  <si>
    <t>Risk Management objective</t>
  </si>
  <si>
    <t>Review date</t>
  </si>
  <si>
    <t>Completion date</t>
  </si>
  <si>
    <t>Risk Objective</t>
  </si>
  <si>
    <t>We have a coaching plan that specifies how coaching is developed, delivered and evaluated.</t>
  </si>
  <si>
    <t>Our membership offering meets the needs of all members across all levels of participation.</t>
  </si>
  <si>
    <t>Our participants, coaches and officials uphold the rules and spirit of fair play.</t>
  </si>
  <si>
    <t>Our people behave appropriately under all circumstances.</t>
  </si>
  <si>
    <t>Our rules, policies and procedures reduce injuries to an acceptable level.</t>
  </si>
  <si>
    <t>Our governance requirements are documented, understood and followed by our governing body and chief executive.</t>
  </si>
  <si>
    <t>Our activities comply with the terms of our trust deed / constitution.</t>
  </si>
  <si>
    <t>Our strategic direction is achievable, matched to resources and developed in consultation with key stakeholders.</t>
  </si>
  <si>
    <t>All oral and written communications are open, fair, factual, accurate and honest, and portray the organisation in the best possible light.</t>
  </si>
  <si>
    <t>Annual plans are aligned to our long-term strategy and effectively guide our day-to-day activities.</t>
  </si>
  <si>
    <t>Our organisational structure effectively supports our strategic objectives.</t>
  </si>
  <si>
    <t>We are able to recruit the right people for the right role at the right time.</t>
  </si>
  <si>
    <t>We are able to retain key employees in key roles.</t>
  </si>
  <si>
    <t>We are able to recruit competent and skilled volunteers.</t>
  </si>
  <si>
    <t>We are able to retain competent and skilled volunteers.</t>
  </si>
  <si>
    <t>The training and development opportunities we provide meet the needs of board members, trustees, employees and volunteers.</t>
  </si>
  <si>
    <t>Our programme of instruction and examination certifies competency in specific skills.</t>
  </si>
  <si>
    <t>Our staff act and provide advice within their expertise and competency.</t>
  </si>
  <si>
    <t>Our employee relations are conducted in good faith according to the law.</t>
  </si>
  <si>
    <t>We take all reasonable steps to prevent harm to employees and others in the workplace</t>
  </si>
  <si>
    <t>Our property, cash and bank accounts are secure from internal misappropriation and fraud.</t>
  </si>
  <si>
    <t>Our events are thoroughly planned and delivered according to these plans.</t>
  </si>
  <si>
    <t>We can meet the demand created by marketing campaigns.</t>
  </si>
  <si>
    <t>Key stakeholders and the wider public hold us in high regard.</t>
  </si>
  <si>
    <t>Our objectives for business projects are aligned to our strategy, and meet budgets and timescales</t>
  </si>
  <si>
    <t>The performance of our élite individuals or teams meets the expectations of the sport, key stakeholders, media and the public.</t>
  </si>
  <si>
    <t>Our revenue is sufficient to meet our expected budgetary requirements</t>
  </si>
  <si>
    <t>Our total revenue is not overly dependent on SPARC, local government or trusts.</t>
  </si>
  <si>
    <t>Our funding received for specific projects is being spent in the right areas.</t>
  </si>
  <si>
    <t>Our budgets are realistic, and accounts are prepared monthly and variations monitored</t>
  </si>
  <si>
    <t>Our funds are managed to meet cash flow and working capital requirements.</t>
  </si>
  <si>
    <t>Only the authorised use of our intellectual property, names, logos and signage is allowed.</t>
  </si>
  <si>
    <t>Our owned properties are economic and maintained to preserve or enhance their value.</t>
  </si>
  <si>
    <t>We are responsible tenants of the properties we lease from third parties.</t>
  </si>
  <si>
    <t>Our plant and equipment is maintained, safe, reliable and cost effective.</t>
  </si>
  <si>
    <t>Our premises, property and assets are secure from unlawful entry, theft and wilful damage.</t>
  </si>
  <si>
    <t>Our taxation payments are paid in full by their due date.</t>
  </si>
  <si>
    <t>The ignition and spread of fire in the premises we occupy is effectively prevented.</t>
  </si>
  <si>
    <t>Our purchases are properly authorised within budgets and delegations.</t>
  </si>
  <si>
    <t>Our insurance covers our potential losses and liabilities.</t>
  </si>
  <si>
    <t>We treat the environment with respect and comply with the law.</t>
  </si>
  <si>
    <t>Our organisation is well placed to recover from a major disaster.</t>
  </si>
  <si>
    <t>Service providers and contractors are managed to ensure their performance and contractual obligations are met.</t>
  </si>
  <si>
    <t>Our computer records are backed up regularly and protected from unauthorised access.</t>
  </si>
  <si>
    <t>We comply with all relevant privacy legislation regarding information collected and stored.</t>
  </si>
  <si>
    <r>
      <t xml:space="preserve">Organisation Name </t>
    </r>
    <r>
      <rPr>
        <b/>
        <i/>
        <sz val="10"/>
        <color indexed="9"/>
        <rFont val="Webdings"/>
        <family val="1"/>
      </rPr>
      <t>4</t>
    </r>
    <r>
      <rPr>
        <b/>
        <i/>
        <sz val="10"/>
        <color indexed="9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</si>
</sst>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i/>
      <sz val="8"/>
      <color indexed="9"/>
      <name val="Tahoma"/>
      <family val="2"/>
    </font>
    <font>
      <b/>
      <sz val="10"/>
      <color indexed="28"/>
      <name val="Arial"/>
      <family val="2"/>
    </font>
    <font>
      <b/>
      <sz val="8"/>
      <color indexed="9"/>
      <name val="Tahoma"/>
      <family val="2"/>
    </font>
    <font>
      <b/>
      <i/>
      <sz val="10"/>
      <color indexed="9"/>
      <name val="Webdings"/>
      <family val="1"/>
    </font>
    <font>
      <b/>
      <i/>
      <sz val="10"/>
      <color indexed="9"/>
      <name val="Calibri"/>
      <family val="2"/>
    </font>
    <font>
      <i/>
      <sz val="8"/>
      <color indexed="9"/>
      <name val="Arial"/>
      <family val="2"/>
    </font>
    <font>
      <sz val="8.5"/>
      <color indexed="9"/>
      <name val="Arial"/>
      <family val="2"/>
    </font>
    <font>
      <sz val="10"/>
      <color indexed="44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Calibri"/>
      <family val="2"/>
    </font>
    <font>
      <b/>
      <i/>
      <sz val="11"/>
      <color indexed="53"/>
      <name val="Calibri"/>
      <family val="2"/>
    </font>
    <font>
      <b/>
      <sz val="10"/>
      <color indexed="9"/>
      <name val="Calibri"/>
      <family val="2"/>
    </font>
    <font>
      <b/>
      <sz val="10.5"/>
      <color indexed="9"/>
      <name val="Calibri"/>
      <family val="2"/>
    </font>
    <font>
      <b/>
      <sz val="10"/>
      <color indexed="6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4"/>
      </left>
      <right style="hair">
        <color indexed="24"/>
      </right>
      <top style="hair">
        <color indexed="24"/>
      </top>
      <bottom style="thin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 style="thin">
        <color indexed="24"/>
      </bottom>
    </border>
    <border>
      <left style="hair">
        <color indexed="24"/>
      </left>
      <right style="thin">
        <color indexed="24"/>
      </right>
      <top style="hair">
        <color indexed="24"/>
      </top>
      <bottom style="thin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/>
    </border>
    <border>
      <left style="hair">
        <color indexed="24"/>
      </left>
      <right style="thin">
        <color indexed="24"/>
      </right>
      <top style="hair">
        <color indexed="24"/>
      </top>
      <bottom/>
    </border>
    <border>
      <left style="hair">
        <color indexed="24"/>
      </left>
      <right style="hair">
        <color indexed="24"/>
      </right>
      <top style="thin">
        <color indexed="24"/>
      </top>
      <bottom style="hair">
        <color indexed="24"/>
      </bottom>
    </border>
    <border>
      <left style="hair">
        <color indexed="24"/>
      </left>
      <right style="thin">
        <color indexed="24"/>
      </right>
      <top style="thin">
        <color indexed="24"/>
      </top>
      <bottom style="hair">
        <color indexed="24"/>
      </bottom>
    </border>
    <border>
      <left style="hair">
        <color indexed="55"/>
      </left>
      <right/>
      <top style="thin">
        <color indexed="24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/>
      <bottom style="thin">
        <color indexed="24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23"/>
      </right>
      <top style="hair">
        <color indexed="55"/>
      </top>
      <bottom style="thin">
        <color indexed="23"/>
      </bottom>
    </border>
    <border>
      <left style="thin">
        <color indexed="23"/>
      </left>
      <right/>
      <top style="thin">
        <color indexed="24"/>
      </top>
      <bottom style="hair">
        <color indexed="55"/>
      </bottom>
    </border>
    <border>
      <left style="thin">
        <color indexed="23"/>
      </left>
      <right/>
      <top/>
      <bottom style="hair">
        <color indexed="55"/>
      </bottom>
    </border>
    <border>
      <left style="thin">
        <color indexed="23"/>
      </left>
      <right/>
      <top style="hair">
        <color indexed="55"/>
      </top>
      <bottom style="hair">
        <color indexed="55"/>
      </bottom>
    </border>
    <border>
      <left style="thin">
        <color indexed="23"/>
      </left>
      <right/>
      <top/>
      <bottom style="thin">
        <color indexed="24"/>
      </bottom>
    </border>
    <border>
      <left style="hair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23"/>
      </left>
      <right style="hair">
        <color indexed="24"/>
      </right>
      <top style="thick">
        <color indexed="9"/>
      </top>
      <bottom style="thin">
        <color indexed="24"/>
      </bottom>
    </border>
    <border>
      <left style="hair">
        <color indexed="24"/>
      </left>
      <right style="hair">
        <color indexed="24"/>
      </right>
      <top style="thick">
        <color indexed="9"/>
      </top>
      <bottom style="thin">
        <color indexed="24"/>
      </bottom>
    </border>
    <border>
      <left style="hair">
        <color indexed="24"/>
      </left>
      <right/>
      <top style="thick">
        <color indexed="9"/>
      </top>
      <bottom style="thin">
        <color indexed="24"/>
      </bottom>
    </border>
    <border>
      <left/>
      <right style="thin">
        <color indexed="24"/>
      </right>
      <top style="thick">
        <color indexed="9"/>
      </top>
      <bottom style="thin">
        <color indexed="24"/>
      </bottom>
    </border>
    <border>
      <left style="thin">
        <color indexed="25"/>
      </left>
      <right/>
      <top style="thin">
        <color indexed="25"/>
      </top>
      <bottom>
        <color indexed="63"/>
      </bottom>
    </border>
    <border>
      <left/>
      <right style="thin">
        <color indexed="25"/>
      </right>
      <top style="thin">
        <color indexed="25"/>
      </top>
      <bottom>
        <color indexed="63"/>
      </bottom>
    </border>
    <border>
      <left/>
      <right style="thin">
        <color indexed="25"/>
      </right>
      <top/>
      <bottom/>
    </border>
    <border>
      <left style="hair">
        <color indexed="24"/>
      </left>
      <right/>
      <top style="thick">
        <color indexed="9"/>
      </top>
      <bottom style="hair">
        <color indexed="24"/>
      </bottom>
    </border>
    <border>
      <left/>
      <right/>
      <top style="thick">
        <color indexed="9"/>
      </top>
      <bottom style="hair">
        <color indexed="24"/>
      </bottom>
    </border>
    <border>
      <left/>
      <right style="hair">
        <color indexed="24"/>
      </right>
      <top style="thick">
        <color indexed="9"/>
      </top>
      <bottom style="hair">
        <color indexed="24"/>
      </bottom>
    </border>
    <border>
      <left style="hair">
        <color indexed="24"/>
      </left>
      <right style="hair">
        <color indexed="24"/>
      </right>
      <top style="thick">
        <color indexed="9"/>
      </top>
      <bottom style="hair">
        <color indexed="24"/>
      </bottom>
    </border>
    <border>
      <left style="hair">
        <color indexed="24"/>
      </left>
      <right style="thin">
        <color indexed="24"/>
      </right>
      <top style="thick">
        <color indexed="9"/>
      </top>
      <bottom style="hair">
        <color indexed="24"/>
      </bottom>
    </border>
    <border>
      <left style="thin">
        <color indexed="24"/>
      </left>
      <right style="thin">
        <color indexed="24"/>
      </right>
      <top style="thick">
        <color indexed="9"/>
      </top>
      <bottom style="hair">
        <color indexed="24"/>
      </bottom>
    </border>
    <border>
      <left style="thin">
        <color indexed="24"/>
      </left>
      <right style="hair">
        <color indexed="24"/>
      </right>
      <top style="thick">
        <color indexed="9"/>
      </top>
      <bottom style="hair">
        <color indexed="24"/>
      </bottom>
    </border>
    <border>
      <left/>
      <right style="thin">
        <color indexed="24"/>
      </right>
      <top style="thick">
        <color indexed="9"/>
      </top>
      <bottom style="hair">
        <color indexed="24"/>
      </bottom>
    </border>
    <border>
      <left style="thin">
        <color indexed="24"/>
      </left>
      <right/>
      <top style="thick">
        <color indexed="9"/>
      </top>
      <bottom style="hair">
        <color indexed="2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24"/>
      </left>
      <right style="hair">
        <color indexed="24"/>
      </right>
      <top style="thin">
        <color indexed="24"/>
      </top>
      <bottom style="hair">
        <color indexed="24"/>
      </bottom>
    </border>
    <border>
      <left style="thin">
        <color indexed="24"/>
      </left>
      <right style="hair">
        <color indexed="24"/>
      </right>
      <top style="hair">
        <color indexed="24"/>
      </top>
      <bottom/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24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 applyProtection="1">
      <alignment vertical="top" wrapText="1"/>
      <protection locked="0"/>
    </xf>
    <xf numFmtId="164" fontId="0" fillId="0" borderId="18" xfId="0" applyNumberForma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164" fontId="0" fillId="0" borderId="20" xfId="0" applyNumberFormat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3" fillId="0" borderId="0" xfId="0" applyFont="1" applyAlignment="1">
      <alignment/>
    </xf>
    <xf numFmtId="0" fontId="0" fillId="0" borderId="22" xfId="0" applyFont="1" applyBorder="1" applyAlignment="1" applyProtection="1">
      <alignment vertical="top" wrapText="1"/>
      <protection locked="0"/>
    </xf>
    <xf numFmtId="164" fontId="0" fillId="0" borderId="22" xfId="0" applyNumberFormat="1" applyFont="1" applyBorder="1" applyAlignment="1" applyProtection="1">
      <alignment horizontal="center" vertical="top"/>
      <protection locked="0"/>
    </xf>
    <xf numFmtId="164" fontId="0" fillId="0" borderId="23" xfId="0" applyNumberFormat="1" applyFont="1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3" fillId="24" borderId="0" xfId="0" applyFont="1" applyFill="1" applyAlignment="1">
      <alignment/>
    </xf>
    <xf numFmtId="0" fontId="30" fillId="24" borderId="0" xfId="0" applyFont="1" applyFill="1" applyAlignment="1" applyProtection="1">
      <alignment/>
      <protection hidden="1"/>
    </xf>
    <xf numFmtId="0" fontId="3" fillId="24" borderId="0" xfId="0" applyFont="1" applyFill="1" applyAlignment="1" applyProtection="1">
      <alignment/>
      <protection hidden="1"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0" fillId="24" borderId="0" xfId="0" applyFont="1" applyFill="1" applyBorder="1" applyAlignment="1" applyProtection="1">
      <alignment/>
      <protection hidden="1"/>
    </xf>
    <xf numFmtId="0" fontId="31" fillId="24" borderId="0" xfId="0" applyFont="1" applyFill="1" applyAlignment="1" applyProtection="1">
      <alignment/>
      <protection hidden="1"/>
    </xf>
    <xf numFmtId="0" fontId="32" fillId="25" borderId="0" xfId="0" applyFont="1" applyFill="1" applyAlignment="1">
      <alignment/>
    </xf>
    <xf numFmtId="0" fontId="33" fillId="24" borderId="0" xfId="0" applyFont="1" applyFill="1" applyAlignment="1">
      <alignment/>
    </xf>
    <xf numFmtId="0" fontId="33" fillId="24" borderId="0" xfId="0" applyFont="1" applyFill="1" applyAlignment="1" applyProtection="1">
      <alignment wrapText="1"/>
      <protection hidden="1"/>
    </xf>
    <xf numFmtId="0" fontId="33" fillId="24" borderId="0" xfId="0" applyFont="1" applyFill="1" applyAlignment="1" applyProtection="1">
      <alignment/>
      <protection hidden="1"/>
    </xf>
    <xf numFmtId="0" fontId="0" fillId="14" borderId="0" xfId="0" applyFill="1" applyAlignment="1">
      <alignment/>
    </xf>
    <xf numFmtId="0" fontId="0" fillId="26" borderId="0" xfId="0" applyFill="1" applyAlignment="1">
      <alignment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26" fillId="7" borderId="28" xfId="0" applyFont="1" applyFill="1" applyBorder="1" applyAlignment="1">
      <alignment horizontal="center" vertical="center"/>
    </xf>
    <xf numFmtId="0" fontId="34" fillId="15" borderId="1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5" fillId="20" borderId="30" xfId="40" applyBorder="1" applyAlignment="1">
      <alignment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 applyProtection="1" quotePrefix="1">
      <alignment/>
      <protection hidden="1"/>
    </xf>
    <xf numFmtId="0" fontId="3" fillId="24" borderId="0" xfId="0" applyFont="1" applyFill="1" applyBorder="1" applyAlignment="1" applyProtection="1">
      <alignment/>
      <protection hidden="1"/>
    </xf>
    <xf numFmtId="0" fontId="36" fillId="25" borderId="0" xfId="0" applyFont="1" applyFill="1" applyBorder="1" applyAlignment="1">
      <alignment horizontal="right" vertical="top" wrapText="1"/>
    </xf>
    <xf numFmtId="0" fontId="21" fillId="25" borderId="0" xfId="0" applyFont="1" applyFill="1" applyBorder="1" applyAlignment="1">
      <alignment horizontal="center" wrapText="1"/>
    </xf>
    <xf numFmtId="0" fontId="26" fillId="7" borderId="35" xfId="0" applyFont="1" applyFill="1" applyBorder="1" applyAlignment="1">
      <alignment horizontal="center" vertical="center"/>
    </xf>
    <xf numFmtId="0" fontId="37" fillId="15" borderId="36" xfId="0" applyFont="1" applyFill="1" applyBorder="1" applyAlignment="1">
      <alignment horizontal="center" vertical="center" wrapText="1"/>
    </xf>
    <xf numFmtId="0" fontId="37" fillId="15" borderId="37" xfId="0" applyFont="1" applyFill="1" applyBorder="1" applyAlignment="1">
      <alignment horizontal="center" vertical="center" wrapText="1"/>
    </xf>
    <xf numFmtId="0" fontId="37" fillId="15" borderId="38" xfId="0" applyFont="1" applyFill="1" applyBorder="1" applyAlignment="1">
      <alignment horizontal="center" vertical="center" wrapText="1"/>
    </xf>
    <xf numFmtId="0" fontId="37" fillId="15" borderId="39" xfId="0" applyFont="1" applyFill="1" applyBorder="1" applyAlignment="1">
      <alignment horizontal="center" vertical="center" wrapText="1"/>
    </xf>
    <xf numFmtId="0" fontId="38" fillId="24" borderId="40" xfId="0" applyFont="1" applyFill="1" applyBorder="1" applyAlignment="1">
      <alignment horizontal="left" vertical="top" wrapText="1"/>
    </xf>
    <xf numFmtId="0" fontId="38" fillId="24" borderId="41" xfId="0" applyFont="1" applyFill="1" applyBorder="1" applyAlignment="1">
      <alignment horizontal="left" vertical="top" wrapText="1"/>
    </xf>
    <xf numFmtId="0" fontId="29" fillId="25" borderId="0" xfId="0" applyFont="1" applyFill="1" applyBorder="1" applyAlignment="1">
      <alignment horizontal="right" vertical="top" wrapText="1"/>
    </xf>
    <xf numFmtId="0" fontId="29" fillId="25" borderId="42" xfId="0" applyFont="1" applyFill="1" applyBorder="1" applyAlignment="1">
      <alignment horizontal="right" vertical="top" wrapText="1"/>
    </xf>
    <xf numFmtId="0" fontId="37" fillId="15" borderId="43" xfId="0" applyFont="1" applyFill="1" applyBorder="1" applyAlignment="1">
      <alignment horizontal="center"/>
    </xf>
    <xf numFmtId="0" fontId="37" fillId="15" borderId="44" xfId="0" applyFont="1" applyFill="1" applyBorder="1" applyAlignment="1">
      <alignment horizontal="center"/>
    </xf>
    <xf numFmtId="0" fontId="37" fillId="15" borderId="45" xfId="0" applyFont="1" applyFill="1" applyBorder="1" applyAlignment="1">
      <alignment horizontal="center"/>
    </xf>
    <xf numFmtId="0" fontId="37" fillId="15" borderId="46" xfId="0" applyFont="1" applyFill="1" applyBorder="1" applyAlignment="1">
      <alignment horizontal="center" vertical="center" wrapText="1"/>
    </xf>
    <xf numFmtId="0" fontId="37" fillId="15" borderId="18" xfId="0" applyFont="1" applyFill="1" applyBorder="1" applyAlignment="1">
      <alignment horizontal="center" vertical="center" wrapText="1"/>
    </xf>
    <xf numFmtId="0" fontId="37" fillId="15" borderId="47" xfId="0" applyFont="1" applyFill="1" applyBorder="1" applyAlignment="1">
      <alignment horizontal="center"/>
    </xf>
    <xf numFmtId="0" fontId="37" fillId="15" borderId="48" xfId="0" applyFont="1" applyFill="1" applyBorder="1" applyAlignment="1">
      <alignment horizontal="center"/>
    </xf>
    <xf numFmtId="0" fontId="37" fillId="15" borderId="49" xfId="0" applyFont="1" applyFill="1" applyBorder="1" applyAlignment="1">
      <alignment horizontal="center"/>
    </xf>
    <xf numFmtId="0" fontId="37" fillId="15" borderId="50" xfId="0" applyFont="1" applyFill="1" applyBorder="1" applyAlignment="1">
      <alignment horizontal="center"/>
    </xf>
    <xf numFmtId="0" fontId="37" fillId="15" borderId="51" xfId="0" applyFont="1" applyFill="1" applyBorder="1" applyAlignment="1">
      <alignment horizontal="center"/>
    </xf>
    <xf numFmtId="0" fontId="2" fillId="27" borderId="52" xfId="0" applyFont="1" applyFill="1" applyBorder="1" applyAlignment="1" applyProtection="1">
      <alignment horizontal="center" vertical="center"/>
      <protection locked="0"/>
    </xf>
    <xf numFmtId="0" fontId="0" fillId="28" borderId="53" xfId="0" applyFill="1" applyBorder="1" applyAlignment="1">
      <alignment vertical="top" wrapText="1"/>
    </xf>
    <xf numFmtId="0" fontId="0" fillId="28" borderId="20" xfId="0" applyFont="1" applyFill="1" applyBorder="1" applyAlignment="1" applyProtection="1">
      <alignment vertical="top" wrapText="1"/>
      <protection locked="0"/>
    </xf>
    <xf numFmtId="0" fontId="44" fillId="29" borderId="22" xfId="0" applyFont="1" applyFill="1" applyBorder="1" applyAlignment="1">
      <alignment vertical="top" wrapText="1"/>
    </xf>
    <xf numFmtId="0" fontId="45" fillId="29" borderId="22" xfId="0" applyFont="1" applyFill="1" applyBorder="1" applyAlignment="1">
      <alignment vertical="top" wrapText="1"/>
    </xf>
    <xf numFmtId="0" fontId="46" fillId="30" borderId="22" xfId="0" applyFont="1" applyFill="1" applyBorder="1" applyAlignment="1">
      <alignment horizontal="center" vertical="top"/>
    </xf>
    <xf numFmtId="0" fontId="0" fillId="28" borderId="54" xfId="0" applyFill="1" applyBorder="1" applyAlignment="1">
      <alignment vertical="top" wrapText="1"/>
    </xf>
    <xf numFmtId="0" fontId="45" fillId="29" borderId="20" xfId="0" applyFont="1" applyFill="1" applyBorder="1" applyAlignment="1">
      <alignment vertical="top" wrapText="1"/>
    </xf>
    <xf numFmtId="0" fontId="44" fillId="29" borderId="20" xfId="0" applyFont="1" applyFill="1" applyBorder="1" applyAlignment="1">
      <alignment vertical="top" wrapText="1"/>
    </xf>
    <xf numFmtId="0" fontId="46" fillId="30" borderId="20" xfId="0" applyFont="1" applyFill="1" applyBorder="1" applyAlignment="1">
      <alignment horizontal="center" vertical="top"/>
    </xf>
    <xf numFmtId="1" fontId="0" fillId="31" borderId="55" xfId="0" applyNumberFormat="1" applyFont="1" applyFill="1" applyBorder="1" applyAlignment="1">
      <alignment horizontal="center" vertical="center"/>
    </xf>
    <xf numFmtId="0" fontId="2" fillId="27" borderId="5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">
    <dxf>
      <font>
        <b/>
        <i val="0"/>
        <color rgb="FF3366CC"/>
      </font>
      <fill>
        <patternFill>
          <bgColor theme="0" tint="-0.24993999302387238"/>
        </patternFill>
      </fill>
    </dxf>
    <dxf>
      <font>
        <b/>
        <i val="0"/>
        <color rgb="FFFF99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3366CC"/>
      </font>
      <fill>
        <patternFill>
          <bgColor theme="0" tint="-0.149959996342659"/>
        </patternFill>
      </fill>
    </dxf>
    <dxf>
      <font>
        <b/>
        <i val="0"/>
        <color rgb="FFFF99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3366CC"/>
      </font>
      <fill>
        <patternFill patternType="solid">
          <fgColor indexed="65"/>
          <bgColor theme="0" tint="-0.149959996342659"/>
        </patternFill>
      </fill>
    </dxf>
    <dxf>
      <font>
        <b/>
        <i val="0"/>
        <color rgb="FFFF99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3366CC"/>
      </font>
      <fill>
        <patternFill>
          <bgColor rgb="FFFEEFD1"/>
        </patternFill>
      </fill>
    </dxf>
    <dxf>
      <font>
        <b/>
        <i val="0"/>
        <color indexed="52"/>
      </font>
      <fill>
        <patternFill patternType="solid">
          <bgColor rgb="FFFEEFD1"/>
        </patternFill>
      </fill>
    </dxf>
    <dxf>
      <font>
        <b/>
        <i val="0"/>
        <color indexed="10"/>
      </font>
      <fill>
        <patternFill patternType="solid">
          <bgColor rgb="FFFEEFD1"/>
        </patternFill>
      </fill>
    </dxf>
    <dxf>
      <font>
        <b/>
        <i val="0"/>
        <color indexed="17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FF0000"/>
      </font>
      <fill>
        <patternFill>
          <bgColor theme="9" tint="0.5999600291252136"/>
        </patternFill>
      </fill>
      <border/>
    </dxf>
    <dxf>
      <font>
        <b/>
        <i val="0"/>
        <color rgb="FFFF9900"/>
      </font>
      <fill>
        <patternFill>
          <bgColor theme="9" tint="0.5999600291252136"/>
        </patternFill>
      </fill>
      <border/>
    </dxf>
    <dxf>
      <font>
        <b/>
        <i val="0"/>
        <color rgb="FF3366CC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8769C"/>
      <rgbColor rgb="009CACC4"/>
      <rgbColor rgb="00BCC9E2"/>
      <rgbColor rgb="00E0EBF4"/>
      <rgbColor rgb="008AB27A"/>
      <rgbColor rgb="00AEC9A3"/>
      <rgbColor rgb="00C9DBBF"/>
      <rgbColor rgb="00E9F2E6"/>
      <rgbColor rgb="00D00000"/>
      <rgbColor rgb="00E98277"/>
      <rgbColor rgb="00F2B6B0"/>
      <rgbColor rgb="00F8E1D1"/>
      <rgbColor rgb="00C89864"/>
      <rgbColor rgb="00D9B893"/>
      <rgbColor rgb="00E5CEB5"/>
      <rgbColor rgb="00F6EDE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High and Medium Risk Chart</a:t>
            </a:r>
          </a:p>
        </c:rich>
      </c:tx>
      <c:layout>
        <c:manualLayout>
          <c:xMode val="factor"/>
          <c:yMode val="factor"/>
          <c:x val="-0.001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5"/>
          <c:y val="0.04725"/>
          <c:w val="0.84125"/>
          <c:h val="0.8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RiskScoreTest!$L$52:$L$54</c:f>
              <c:numCache>
                <c:ptCount val="3"/>
              </c:numCache>
            </c:numRef>
          </c:cat>
          <c:val>
            <c:numRef>
              <c:f>RiskScoreTest!$N$52:$N$54</c:f>
              <c:numCache>
                <c:ptCount val="3"/>
              </c:numCache>
            </c:numRef>
          </c:val>
        </c:ser>
        <c:axId val="66246722"/>
        <c:axId val="59349587"/>
      </c:barChart>
      <c:catAx>
        <c:axId val="6624672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49587"/>
        <c:crosses val="autoZero"/>
        <c:auto val="1"/>
        <c:lblOffset val="100"/>
        <c:tickLblSkip val="1"/>
        <c:noMultiLvlLbl val="0"/>
      </c:catAx>
      <c:valAx>
        <c:axId val="59349587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Risk Score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6246722"/>
        <c:crossesAt val="1"/>
        <c:crossBetween val="between"/>
        <c:dispUnits/>
        <c:majorUnit val="50"/>
      </c:valAx>
      <c:spPr>
        <a:solidFill>
          <a:srgbClr val="FFFFE0"/>
        </a:solidFill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jpeg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9.emf" /><Relationship Id="rId3" Type="http://schemas.openxmlformats.org/officeDocument/2006/relationships/image" Target="../media/image5.emf" /><Relationship Id="rId4" Type="http://schemas.openxmlformats.org/officeDocument/2006/relationships/image" Target="../media/image11.emf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0.emf" /><Relationship Id="rId3" Type="http://schemas.openxmlformats.org/officeDocument/2006/relationships/image" Target="../media/image13.emf" /><Relationship Id="rId4" Type="http://schemas.openxmlformats.org/officeDocument/2006/relationships/image" Target="../media/image1.emf" /><Relationship Id="rId5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</xdr:row>
      <xdr:rowOff>76200</xdr:rowOff>
    </xdr:from>
    <xdr:to>
      <xdr:col>18</xdr:col>
      <xdr:colOff>9525</xdr:colOff>
      <xdr:row>33</xdr:row>
      <xdr:rowOff>38100</xdr:rowOff>
    </xdr:to>
    <xdr:graphicFrame>
      <xdr:nvGraphicFramePr>
        <xdr:cNvPr id="1" name="ChartRisk"/>
        <xdr:cNvGraphicFramePr/>
      </xdr:nvGraphicFramePr>
      <xdr:xfrm>
        <a:off x="85725" y="876300"/>
        <a:ext cx="104394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0</xdr:rowOff>
    </xdr:from>
    <xdr:to>
      <xdr:col>15</xdr:col>
      <xdr:colOff>361950</xdr:colOff>
      <xdr:row>1</xdr:row>
      <xdr:rowOff>9525</xdr:rowOff>
    </xdr:to>
    <xdr:pic>
      <xdr:nvPicPr>
        <xdr:cNvPr id="2" name="Picture 3" descr="High &amp; Medium Ris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853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228600</xdr:rowOff>
    </xdr:from>
    <xdr:to>
      <xdr:col>11</xdr:col>
      <xdr:colOff>552450</xdr:colOff>
      <xdr:row>0</xdr:row>
      <xdr:rowOff>561975</xdr:rowOff>
    </xdr:to>
    <xdr:pic>
      <xdr:nvPicPr>
        <xdr:cNvPr id="3" name="cmd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228600"/>
          <a:ext cx="12573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561975</xdr:colOff>
      <xdr:row>0</xdr:row>
      <xdr:rowOff>219075</xdr:rowOff>
    </xdr:from>
    <xdr:to>
      <xdr:col>14</xdr:col>
      <xdr:colOff>133350</xdr:colOff>
      <xdr:row>0</xdr:row>
      <xdr:rowOff>552450</xdr:rowOff>
    </xdr:to>
    <xdr:pic>
      <xdr:nvPicPr>
        <xdr:cNvPr id="4" name="cmd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219075"/>
          <a:ext cx="12573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142875</xdr:colOff>
      <xdr:row>0</xdr:row>
      <xdr:rowOff>219075</xdr:rowOff>
    </xdr:from>
    <xdr:to>
      <xdr:col>17</xdr:col>
      <xdr:colOff>0</xdr:colOff>
      <xdr:row>0</xdr:row>
      <xdr:rowOff>552450</xdr:rowOff>
    </xdr:to>
    <xdr:pic>
      <xdr:nvPicPr>
        <xdr:cNvPr id="5" name="cmdActi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24800" y="219075"/>
          <a:ext cx="12573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0</xdr:row>
      <xdr:rowOff>219075</xdr:rowOff>
    </xdr:from>
    <xdr:to>
      <xdr:col>17</xdr:col>
      <xdr:colOff>1266825</xdr:colOff>
      <xdr:row>0</xdr:row>
      <xdr:rowOff>552450</xdr:rowOff>
    </xdr:to>
    <xdr:pic>
      <xdr:nvPicPr>
        <xdr:cNvPr id="6" name="cmdRese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91625" y="219075"/>
          <a:ext cx="12573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6</xdr:col>
      <xdr:colOff>885825</xdr:colOff>
      <xdr:row>2</xdr:row>
      <xdr:rowOff>161925</xdr:rowOff>
    </xdr:to>
    <xdr:grpSp>
      <xdr:nvGrpSpPr>
        <xdr:cNvPr id="1" name="Group 3"/>
        <xdr:cNvGrpSpPr>
          <a:grpSpLocks/>
        </xdr:cNvGrpSpPr>
      </xdr:nvGrpSpPr>
      <xdr:grpSpPr>
        <a:xfrm>
          <a:off x="76200" y="0"/>
          <a:ext cx="7400925" cy="866775"/>
          <a:chOff x="76200" y="0"/>
          <a:chExt cx="7399193" cy="865909"/>
        </a:xfrm>
        <a:solidFill>
          <a:srgbClr val="FFFFFF"/>
        </a:solidFill>
      </xdr:grpSpPr>
      <xdr:pic>
        <xdr:nvPicPr>
          <xdr:cNvPr id="2" name="Picture 2" descr="6166_banner_Risk_Profiler.t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" y="0"/>
            <a:ext cx="7399193" cy="6935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6166_banner_Risk_Profiler.tif"/>
          <xdr:cNvPicPr preferRelativeResize="1">
            <a:picLocks noChangeAspect="1"/>
          </xdr:cNvPicPr>
        </xdr:nvPicPr>
        <xdr:blipFill>
          <a:blip r:embed="rId1"/>
          <a:srcRect t="67915" r="49139" b="2122"/>
          <a:stretch>
            <a:fillRect/>
          </a:stretch>
        </xdr:blipFill>
        <xdr:spPr>
          <a:xfrm flipV="1">
            <a:off x="78050" y="658091"/>
            <a:ext cx="3771739" cy="2078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7</xdr:col>
      <xdr:colOff>514350</xdr:colOff>
      <xdr:row>0</xdr:row>
      <xdr:rowOff>200025</xdr:rowOff>
    </xdr:from>
    <xdr:to>
      <xdr:col>8</xdr:col>
      <xdr:colOff>800100</xdr:colOff>
      <xdr:row>0</xdr:row>
      <xdr:rowOff>514350</xdr:rowOff>
    </xdr:to>
    <xdr:pic>
      <xdr:nvPicPr>
        <xdr:cNvPr id="4" name="cmd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0002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838200</xdr:colOff>
      <xdr:row>0</xdr:row>
      <xdr:rowOff>200025</xdr:rowOff>
    </xdr:from>
    <xdr:to>
      <xdr:col>5</xdr:col>
      <xdr:colOff>714375</xdr:colOff>
      <xdr:row>0</xdr:row>
      <xdr:rowOff>514350</xdr:rowOff>
    </xdr:to>
    <xdr:pic>
      <xdr:nvPicPr>
        <xdr:cNvPr id="5" name="cmd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20002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733425</xdr:colOff>
      <xdr:row>0</xdr:row>
      <xdr:rowOff>200025</xdr:rowOff>
    </xdr:from>
    <xdr:to>
      <xdr:col>6</xdr:col>
      <xdr:colOff>609600</xdr:colOff>
      <xdr:row>0</xdr:row>
      <xdr:rowOff>514350</xdr:rowOff>
    </xdr:to>
    <xdr:pic>
      <xdr:nvPicPr>
        <xdr:cNvPr id="6" name="cmdVie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20002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628650</xdr:colOff>
      <xdr:row>0</xdr:row>
      <xdr:rowOff>200025</xdr:rowOff>
    </xdr:from>
    <xdr:to>
      <xdr:col>7</xdr:col>
      <xdr:colOff>504825</xdr:colOff>
      <xdr:row>0</xdr:row>
      <xdr:rowOff>514350</xdr:rowOff>
    </xdr:to>
    <xdr:pic>
      <xdr:nvPicPr>
        <xdr:cNvPr id="7" name="cmdActi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9950" y="20002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981075</xdr:colOff>
      <xdr:row>1</xdr:row>
      <xdr:rowOff>0</xdr:rowOff>
    </xdr:to>
    <xdr:pic>
      <xdr:nvPicPr>
        <xdr:cNvPr id="1" name="Picture 2" descr="6166_banner_Risk_Action_Plan.tif"/>
        <xdr:cNvPicPr preferRelativeResize="1">
          <a:picLocks noChangeAspect="1"/>
        </xdr:cNvPicPr>
      </xdr:nvPicPr>
      <xdr:blipFill>
        <a:blip r:embed="rId1"/>
        <a:srcRect b="9201"/>
        <a:stretch>
          <a:fillRect/>
        </a:stretch>
      </xdr:blipFill>
      <xdr:spPr>
        <a:xfrm>
          <a:off x="85725" y="0"/>
          <a:ext cx="7572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1657350</xdr:colOff>
      <xdr:row>0</xdr:row>
      <xdr:rowOff>200025</xdr:rowOff>
    </xdr:from>
    <xdr:to>
      <xdr:col>8</xdr:col>
      <xdr:colOff>9525</xdr:colOff>
      <xdr:row>0</xdr:row>
      <xdr:rowOff>514350</xdr:rowOff>
    </xdr:to>
    <xdr:pic>
      <xdr:nvPicPr>
        <xdr:cNvPr id="2" name="cmd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20002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371475</xdr:colOff>
      <xdr:row>0</xdr:row>
      <xdr:rowOff>200025</xdr:rowOff>
    </xdr:from>
    <xdr:to>
      <xdr:col>5</xdr:col>
      <xdr:colOff>657225</xdr:colOff>
      <xdr:row>0</xdr:row>
      <xdr:rowOff>514350</xdr:rowOff>
    </xdr:to>
    <xdr:pic>
      <xdr:nvPicPr>
        <xdr:cNvPr id="3" name="cmd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20002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657225</xdr:colOff>
      <xdr:row>0</xdr:row>
      <xdr:rowOff>200025</xdr:rowOff>
    </xdr:from>
    <xdr:to>
      <xdr:col>7</xdr:col>
      <xdr:colOff>504825</xdr:colOff>
      <xdr:row>0</xdr:row>
      <xdr:rowOff>514350</xdr:rowOff>
    </xdr:to>
    <xdr:pic>
      <xdr:nvPicPr>
        <xdr:cNvPr id="4" name="cmd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20002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504825</xdr:colOff>
      <xdr:row>0</xdr:row>
      <xdr:rowOff>200025</xdr:rowOff>
    </xdr:from>
    <xdr:to>
      <xdr:col>7</xdr:col>
      <xdr:colOff>1647825</xdr:colOff>
      <xdr:row>0</xdr:row>
      <xdr:rowOff>514350</xdr:rowOff>
    </xdr:to>
    <xdr:pic>
      <xdr:nvPicPr>
        <xdr:cNvPr id="5" name="cmdPla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20002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Chart">
    <pageSetUpPr fitToPage="1"/>
  </sheetPr>
  <dimension ref="J1:R1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1.421875" style="0" customWidth="1"/>
    <col min="11" max="11" width="7.7109375" style="0" customWidth="1"/>
    <col min="14" max="17" width="7.00390625" style="0" customWidth="1"/>
    <col min="18" max="18" width="20.00390625" style="0" customWidth="1"/>
  </cols>
  <sheetData>
    <row r="1" spans="10:18" ht="63" customHeight="1">
      <c r="J1" s="37"/>
      <c r="K1" s="37"/>
      <c r="L1" s="37"/>
      <c r="M1" s="37"/>
      <c r="N1" s="37"/>
      <c r="O1" s="37"/>
      <c r="P1" s="37"/>
      <c r="Q1" s="37"/>
      <c r="R1" s="37"/>
    </row>
  </sheetData>
  <sheetProtection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RiskInput">
    <pageSetUpPr fitToPage="1"/>
  </sheetPr>
  <dimension ref="A1:X55"/>
  <sheetViews>
    <sheetView showGridLines="0" showRowColHeaders="0" showZeros="0" tabSelected="1" zoomScale="110" zoomScaleNormal="110" zoomScalePageLayoutView="0" workbookViewId="0" topLeftCell="A1">
      <selection activeCell="E5" sqref="E5"/>
    </sheetView>
  </sheetViews>
  <sheetFormatPr defaultColWidth="9.140625" defaultRowHeight="12.75"/>
  <cols>
    <col min="1" max="1" width="1.1484375" style="0" customWidth="1"/>
    <col min="2" max="2" width="8.140625" style="0" hidden="1" customWidth="1"/>
    <col min="3" max="3" width="38.140625" style="0" customWidth="1"/>
    <col min="4" max="4" width="21.57421875" style="0" customWidth="1"/>
    <col min="5" max="7" width="19.00390625" style="0" customWidth="1"/>
    <col min="8" max="9" width="12.8515625" style="0" customWidth="1"/>
    <col min="10" max="10" width="6.7109375" style="26" customWidth="1"/>
    <col min="11" max="11" width="1.57421875" style="26" customWidth="1"/>
    <col min="12" max="12" width="0.2890625" style="26" customWidth="1"/>
    <col min="13" max="13" width="0.42578125" style="28" customWidth="1"/>
    <col min="14" max="14" width="0.5625" style="28" customWidth="1"/>
    <col min="15" max="15" width="3.421875" style="28" hidden="1" customWidth="1"/>
    <col min="16" max="17" width="4.28125" style="28" hidden="1" customWidth="1"/>
    <col min="18" max="18" width="3.8515625" style="28" hidden="1" customWidth="1"/>
    <col min="19" max="19" width="3.421875" style="28" hidden="1" customWidth="1"/>
    <col min="20" max="20" width="3.140625" style="28" hidden="1" customWidth="1"/>
    <col min="21" max="21" width="3.8515625" style="28" hidden="1" customWidth="1"/>
    <col min="22" max="24" width="6.7109375" style="26" customWidth="1"/>
  </cols>
  <sheetData>
    <row r="1" spans="5:15" ht="54" customHeight="1">
      <c r="E1" s="33"/>
      <c r="F1" s="33"/>
      <c r="G1" s="33"/>
      <c r="H1" s="33"/>
      <c r="I1" s="33"/>
      <c r="M1" s="28" t="s">
        <v>0</v>
      </c>
      <c r="N1" s="28">
        <f>Risk.No-N3-N2</f>
        <v>0</v>
      </c>
      <c r="O1" s="26">
        <f>ROWS(C5:C54)</f>
        <v>50</v>
      </c>
    </row>
    <row r="2" spans="3:14" ht="1.5" customHeight="1">
      <c r="C2" s="33"/>
      <c r="D2" s="33"/>
      <c r="E2" s="33"/>
      <c r="F2" s="33"/>
      <c r="G2" s="33"/>
      <c r="H2" s="33"/>
      <c r="I2" s="33"/>
      <c r="M2" s="28" t="s">
        <v>1</v>
      </c>
      <c r="N2" s="28">
        <f>COUNTIF(I5:I54,"&gt;=60")</f>
        <v>0</v>
      </c>
    </row>
    <row r="3" spans="3:24" s="54" customFormat="1" ht="14.25" customHeight="1" thickBot="1">
      <c r="C3" s="58"/>
      <c r="D3" s="59"/>
      <c r="E3" s="59"/>
      <c r="F3" s="67" t="s">
        <v>136</v>
      </c>
      <c r="G3" s="68"/>
      <c r="H3" s="65"/>
      <c r="I3" s="66"/>
      <c r="J3" s="55"/>
      <c r="K3" s="55"/>
      <c r="L3" s="55"/>
      <c r="M3" s="56" t="s">
        <v>31</v>
      </c>
      <c r="N3" s="57">
        <f>COUNTIF(I5:I54,"=0")</f>
        <v>50</v>
      </c>
      <c r="O3" s="57"/>
      <c r="P3" s="57"/>
      <c r="Q3" s="57"/>
      <c r="R3" s="57"/>
      <c r="S3" s="57"/>
      <c r="T3" s="57"/>
      <c r="U3" s="57"/>
      <c r="V3" s="55"/>
      <c r="W3" s="55"/>
      <c r="X3" s="55"/>
    </row>
    <row r="4" spans="2:24" s="3" customFormat="1" ht="18" customHeight="1" thickTop="1">
      <c r="B4" s="3" t="s">
        <v>30</v>
      </c>
      <c r="C4" s="61" t="s">
        <v>2</v>
      </c>
      <c r="D4" s="62" t="s">
        <v>3</v>
      </c>
      <c r="E4" s="62" t="s">
        <v>33</v>
      </c>
      <c r="F4" s="62" t="s">
        <v>34</v>
      </c>
      <c r="G4" s="62" t="s">
        <v>4</v>
      </c>
      <c r="H4" s="63" t="s">
        <v>35</v>
      </c>
      <c r="I4" s="64"/>
      <c r="J4" s="26"/>
      <c r="K4" s="26"/>
      <c r="L4" s="34" t="s">
        <v>32</v>
      </c>
      <c r="M4" s="35" t="s">
        <v>2</v>
      </c>
      <c r="N4" s="36" t="s">
        <v>5</v>
      </c>
      <c r="O4" s="28"/>
      <c r="P4" s="28"/>
      <c r="Q4" s="28" t="s">
        <v>2</v>
      </c>
      <c r="R4" s="28" t="s">
        <v>6</v>
      </c>
      <c r="S4" s="28" t="s">
        <v>7</v>
      </c>
      <c r="T4" s="28"/>
      <c r="U4" s="28"/>
      <c r="V4" s="26"/>
      <c r="W4" s="26"/>
      <c r="X4" s="26"/>
    </row>
    <row r="5" spans="1:24" s="1" customFormat="1" ht="18" customHeight="1">
      <c r="A5" s="3"/>
      <c r="B5" s="1">
        <v>1</v>
      </c>
      <c r="C5" s="48" t="s">
        <v>41</v>
      </c>
      <c r="D5" s="39" t="s">
        <v>82</v>
      </c>
      <c r="E5" s="90"/>
      <c r="F5" s="90"/>
      <c r="G5" s="90"/>
      <c r="H5" s="89">
        <f>RiskReturn(E5,F5,G5)</f>
      </c>
      <c r="I5" s="60">
        <f>RiskScore(E5,F5,G5)</f>
        <v>0</v>
      </c>
      <c r="J5" s="30"/>
      <c r="K5" s="30"/>
      <c r="L5" s="29"/>
      <c r="M5" s="31"/>
      <c r="N5" s="27"/>
      <c r="O5" s="32"/>
      <c r="P5" s="32" t="s">
        <v>8</v>
      </c>
      <c r="Q5" s="32" t="str">
        <f>IF(N3=0,"Nil",IF(N3=1,"$L$5","$L$5:$L$"&amp;5+(N3-1)))</f>
        <v>$L$5:$L$54</v>
      </c>
      <c r="R5" s="32" t="str">
        <f>IF(N300,"Nil",IF(N3=1,"$n$5","$n$5:$n$"&amp;5+(N3-1)))</f>
        <v>$n$5:$n$54</v>
      </c>
      <c r="S5" s="32" t="s">
        <v>7</v>
      </c>
      <c r="T5" s="32"/>
      <c r="U5" s="32"/>
      <c r="V5" s="30"/>
      <c r="W5" s="30"/>
      <c r="X5" s="30"/>
    </row>
    <row r="6" spans="2:24" s="1" customFormat="1" ht="15.75" customHeight="1">
      <c r="B6" s="1">
        <v>2</v>
      </c>
      <c r="C6" s="49" t="s">
        <v>42</v>
      </c>
      <c r="D6" s="40" t="s">
        <v>82</v>
      </c>
      <c r="E6" s="79"/>
      <c r="F6" s="79"/>
      <c r="G6" s="79"/>
      <c r="H6" s="89">
        <f>RiskReturn(E6,F6,G6)</f>
      </c>
      <c r="I6" s="44">
        <f>RiskScore(E6,F6,G6)</f>
        <v>0</v>
      </c>
      <c r="J6" s="30"/>
      <c r="K6" s="30"/>
      <c r="L6" s="29"/>
      <c r="M6" s="31"/>
      <c r="N6" s="27"/>
      <c r="O6" s="32"/>
      <c r="P6" s="32" t="s">
        <v>9</v>
      </c>
      <c r="Q6" s="32" t="str">
        <f>IF(N1=0,"Nil",IF(N1=1,"$L$"&amp;Q9,"$L$"&amp;Q9&amp;":$L$"&amp;Q10))</f>
        <v>Nil</v>
      </c>
      <c r="R6" s="32" t="str">
        <f>IF(N1=0,"Nil",IF(N1=1,"$n$"&amp;Q9,"$n$"&amp;Q9&amp;":$n$"&amp;Q10))</f>
        <v>Nil</v>
      </c>
      <c r="S6" s="32" t="s">
        <v>7</v>
      </c>
      <c r="T6" s="32"/>
      <c r="U6" s="32"/>
      <c r="V6" s="30"/>
      <c r="W6" s="30"/>
      <c r="X6" s="30"/>
    </row>
    <row r="7" spans="2:24" s="1" customFormat="1" ht="15.75" customHeight="1">
      <c r="B7" s="1">
        <v>3</v>
      </c>
      <c r="C7" s="49" t="s">
        <v>43</v>
      </c>
      <c r="D7" s="40" t="s">
        <v>82</v>
      </c>
      <c r="E7" s="79"/>
      <c r="F7" s="79"/>
      <c r="G7" s="79"/>
      <c r="H7" s="89">
        <f>RiskReturn(E7,F7,G7)</f>
      </c>
      <c r="I7" s="44">
        <f>RiskScore(E7,F7,G7)</f>
        <v>0</v>
      </c>
      <c r="J7" s="30"/>
      <c r="K7" s="30"/>
      <c r="L7" s="29"/>
      <c r="M7" s="31"/>
      <c r="N7" s="27"/>
      <c r="O7" s="32"/>
      <c r="P7" s="32" t="s">
        <v>10</v>
      </c>
      <c r="Q7" s="32" t="str">
        <f>IF(N2=0,"Nil",IF(N2=1,"$L$54","$L$"&amp;54-(N2-1)&amp;":$L$54"))</f>
        <v>Nil</v>
      </c>
      <c r="R7" s="32" t="str">
        <f>IF(N2=0,"Nil",IF(N2=1,"$n$54","$n$"&amp;54-(N2-1)&amp;":$n$54"))</f>
        <v>Nil</v>
      </c>
      <c r="S7" s="32" t="s">
        <v>7</v>
      </c>
      <c r="T7" s="32"/>
      <c r="U7" s="32"/>
      <c r="V7" s="30"/>
      <c r="W7" s="30"/>
      <c r="X7" s="30"/>
    </row>
    <row r="8" spans="2:24" s="1" customFormat="1" ht="15.75" customHeight="1">
      <c r="B8" s="1">
        <v>4</v>
      </c>
      <c r="C8" s="49" t="s">
        <v>44</v>
      </c>
      <c r="D8" s="40" t="s">
        <v>82</v>
      </c>
      <c r="E8" s="79"/>
      <c r="F8" s="79"/>
      <c r="G8" s="79"/>
      <c r="H8" s="89">
        <f>RiskReturn(E8,F8,G8)</f>
      </c>
      <c r="I8" s="44">
        <f>RiskScore(E8,F8,G8)</f>
        <v>0</v>
      </c>
      <c r="J8" s="30"/>
      <c r="K8" s="30"/>
      <c r="L8" s="29"/>
      <c r="M8" s="31"/>
      <c r="N8" s="27"/>
      <c r="O8" s="32"/>
      <c r="P8" s="32"/>
      <c r="Q8" s="32"/>
      <c r="R8" s="32"/>
      <c r="S8" s="32"/>
      <c r="T8" s="32"/>
      <c r="U8" s="32"/>
      <c r="V8" s="30"/>
      <c r="W8" s="30"/>
      <c r="X8" s="30"/>
    </row>
    <row r="9" spans="2:24" s="1" customFormat="1" ht="15.75" customHeight="1">
      <c r="B9" s="1">
        <v>5</v>
      </c>
      <c r="C9" s="49" t="s">
        <v>45</v>
      </c>
      <c r="D9" s="40" t="s">
        <v>83</v>
      </c>
      <c r="E9" s="79"/>
      <c r="F9" s="79"/>
      <c r="G9" s="79"/>
      <c r="H9" s="89">
        <f>RiskReturn(E9,F9,G9)</f>
      </c>
      <c r="I9" s="44">
        <f>RiskScore(E9,F9,G9)</f>
        <v>0</v>
      </c>
      <c r="J9" s="30"/>
      <c r="K9" s="30"/>
      <c r="L9" s="29"/>
      <c r="M9" s="31"/>
      <c r="N9" s="27"/>
      <c r="O9" s="32"/>
      <c r="P9" s="32" t="s">
        <v>11</v>
      </c>
      <c r="Q9" s="32">
        <f>Q10-N2</f>
        <v>55</v>
      </c>
      <c r="R9" s="32"/>
      <c r="S9" s="32"/>
      <c r="T9" s="32"/>
      <c r="U9" s="32"/>
      <c r="V9" s="30"/>
      <c r="W9" s="30"/>
      <c r="X9" s="30"/>
    </row>
    <row r="10" spans="2:24" s="1" customFormat="1" ht="15.75" customHeight="1">
      <c r="B10" s="1">
        <v>6</v>
      </c>
      <c r="C10" s="50" t="s">
        <v>46</v>
      </c>
      <c r="D10" s="41" t="s">
        <v>83</v>
      </c>
      <c r="E10" s="79"/>
      <c r="F10" s="79"/>
      <c r="G10" s="79"/>
      <c r="H10" s="89">
        <f>RiskReturn(E10,F10,G10)</f>
      </c>
      <c r="I10" s="44">
        <f>RiskScore(E10,F10,G10)</f>
        <v>0</v>
      </c>
      <c r="J10" s="30"/>
      <c r="K10" s="30"/>
      <c r="L10" s="29"/>
      <c r="M10" s="31"/>
      <c r="N10" s="27"/>
      <c r="O10" s="32"/>
      <c r="P10" s="32" t="s">
        <v>12</v>
      </c>
      <c r="Q10" s="32">
        <f>55-N2</f>
        <v>55</v>
      </c>
      <c r="R10" s="32"/>
      <c r="S10" s="32"/>
      <c r="T10" s="32"/>
      <c r="U10" s="32"/>
      <c r="V10" s="30"/>
      <c r="W10" s="30"/>
      <c r="X10" s="30"/>
    </row>
    <row r="11" spans="2:24" s="1" customFormat="1" ht="15.75" customHeight="1">
      <c r="B11" s="1">
        <v>7</v>
      </c>
      <c r="C11" s="50" t="s">
        <v>36</v>
      </c>
      <c r="D11" s="41" t="s">
        <v>81</v>
      </c>
      <c r="E11" s="79"/>
      <c r="F11" s="79"/>
      <c r="G11" s="79"/>
      <c r="H11" s="89">
        <f>RiskReturn(E11,F11,G11)</f>
      </c>
      <c r="I11" s="44">
        <f>RiskScore(E11,F11,G11)</f>
        <v>0</v>
      </c>
      <c r="J11" s="30"/>
      <c r="K11" s="30"/>
      <c r="L11" s="29"/>
      <c r="M11" s="31"/>
      <c r="N11" s="27"/>
      <c r="O11" s="32"/>
      <c r="P11" s="32"/>
      <c r="Q11" s="32"/>
      <c r="R11" s="32"/>
      <c r="S11" s="32"/>
      <c r="T11" s="32"/>
      <c r="U11" s="32"/>
      <c r="V11" s="30"/>
      <c r="W11" s="30"/>
      <c r="X11" s="30"/>
    </row>
    <row r="12" spans="2:24" s="1" customFormat="1" ht="15.75" customHeight="1">
      <c r="B12" s="1">
        <v>8</v>
      </c>
      <c r="C12" s="50" t="s">
        <v>37</v>
      </c>
      <c r="D12" s="41" t="s">
        <v>81</v>
      </c>
      <c r="E12" s="79"/>
      <c r="F12" s="79"/>
      <c r="G12" s="79"/>
      <c r="H12" s="89">
        <f>RiskReturn(E12,F12,G12)</f>
      </c>
      <c r="I12" s="44">
        <f>RiskScore(E12,F12,G12)</f>
        <v>0</v>
      </c>
      <c r="J12" s="30"/>
      <c r="K12" s="30"/>
      <c r="L12" s="29"/>
      <c r="M12" s="31"/>
      <c r="N12" s="27"/>
      <c r="O12" s="32"/>
      <c r="P12" s="32" t="s">
        <v>13</v>
      </c>
      <c r="Q12" s="32" t="str">
        <f>Q6&amp;","&amp;R6</f>
        <v>Nil,Nil</v>
      </c>
      <c r="R12" s="32"/>
      <c r="S12" s="32"/>
      <c r="T12" s="32" t="str">
        <f>"RiskScoreTest!"&amp;R6</f>
        <v>RiskScoreTest!Nil</v>
      </c>
      <c r="U12" s="32" t="s">
        <v>7</v>
      </c>
      <c r="V12" s="30"/>
      <c r="W12" s="30"/>
      <c r="X12" s="30"/>
    </row>
    <row r="13" spans="2:24" s="1" customFormat="1" ht="15.75" customHeight="1">
      <c r="B13" s="1">
        <v>9</v>
      </c>
      <c r="C13" s="50" t="s">
        <v>38</v>
      </c>
      <c r="D13" s="41" t="s">
        <v>81</v>
      </c>
      <c r="E13" s="79"/>
      <c r="F13" s="79"/>
      <c r="G13" s="79"/>
      <c r="H13" s="89">
        <f>RiskReturn(E13,F13,G13)</f>
      </c>
      <c r="I13" s="44">
        <f>RiskScore(E13,F13,G13)</f>
        <v>0</v>
      </c>
      <c r="J13" s="30"/>
      <c r="K13" s="30"/>
      <c r="L13" s="29"/>
      <c r="M13" s="31"/>
      <c r="N13" s="27"/>
      <c r="O13" s="32"/>
      <c r="P13" s="32"/>
      <c r="Q13" s="32"/>
      <c r="R13" s="32"/>
      <c r="S13" s="32"/>
      <c r="T13" s="32"/>
      <c r="U13" s="32"/>
      <c r="V13" s="30"/>
      <c r="W13" s="30"/>
      <c r="X13" s="30"/>
    </row>
    <row r="14" spans="2:24" s="1" customFormat="1" ht="15.75" customHeight="1">
      <c r="B14" s="1">
        <v>10</v>
      </c>
      <c r="C14" s="50" t="s">
        <v>39</v>
      </c>
      <c r="D14" s="41" t="s">
        <v>81</v>
      </c>
      <c r="E14" s="79"/>
      <c r="F14" s="79"/>
      <c r="G14" s="79"/>
      <c r="H14" s="89">
        <f>RiskReturn(E14,F14,G14)</f>
      </c>
      <c r="I14" s="44">
        <f>RiskScore(E14,F14,G14)</f>
        <v>0</v>
      </c>
      <c r="J14" s="30"/>
      <c r="K14" s="30"/>
      <c r="L14" s="29"/>
      <c r="M14" s="31"/>
      <c r="N14" s="27"/>
      <c r="O14" s="32"/>
      <c r="P14" s="32" t="s">
        <v>14</v>
      </c>
      <c r="Q14" s="32" t="str">
        <f>Q7&amp;","&amp;R7</f>
        <v>Nil,Nil</v>
      </c>
      <c r="R14" s="32"/>
      <c r="S14" s="32"/>
      <c r="T14" s="32" t="str">
        <f>"RiskScoretest!"&amp;R7</f>
        <v>RiskScoretest!Nil</v>
      </c>
      <c r="U14" s="32" t="s">
        <v>7</v>
      </c>
      <c r="V14" s="30"/>
      <c r="W14" s="30"/>
      <c r="X14" s="30"/>
    </row>
    <row r="15" spans="2:24" s="1" customFormat="1" ht="15.75" customHeight="1">
      <c r="B15" s="1">
        <v>11</v>
      </c>
      <c r="C15" s="50" t="s">
        <v>40</v>
      </c>
      <c r="D15" s="41" t="s">
        <v>81</v>
      </c>
      <c r="E15" s="79"/>
      <c r="F15" s="79"/>
      <c r="G15" s="79"/>
      <c r="H15" s="89">
        <f>RiskReturn(E15,F15,G15)</f>
      </c>
      <c r="I15" s="44">
        <f>RiskScore(E15,F15,G15)</f>
        <v>0</v>
      </c>
      <c r="J15" s="30"/>
      <c r="K15" s="30"/>
      <c r="L15" s="29"/>
      <c r="M15" s="31"/>
      <c r="N15" s="27"/>
      <c r="O15" s="32"/>
      <c r="P15" s="32"/>
      <c r="Q15" s="32"/>
      <c r="R15" s="32"/>
      <c r="S15" s="32"/>
      <c r="T15" s="32"/>
      <c r="U15" s="32"/>
      <c r="V15" s="30"/>
      <c r="W15" s="30"/>
      <c r="X15" s="30"/>
    </row>
    <row r="16" spans="2:24" s="1" customFormat="1" ht="15.75" customHeight="1">
      <c r="B16" s="1">
        <v>12</v>
      </c>
      <c r="C16" s="50" t="s">
        <v>57</v>
      </c>
      <c r="D16" s="41" t="s">
        <v>85</v>
      </c>
      <c r="E16" s="79"/>
      <c r="F16" s="79"/>
      <c r="G16" s="79"/>
      <c r="H16" s="89">
        <f>RiskReturn(E16,F16,G16)</f>
      </c>
      <c r="I16" s="44">
        <f>RiskScore(E16,F16,G16)</f>
        <v>0</v>
      </c>
      <c r="J16" s="30"/>
      <c r="K16" s="30"/>
      <c r="L16" s="29"/>
      <c r="M16" s="31"/>
      <c r="N16" s="27"/>
      <c r="O16" s="32"/>
      <c r="P16" s="32"/>
      <c r="Q16" s="32"/>
      <c r="R16" s="32"/>
      <c r="S16" s="32"/>
      <c r="T16" s="32"/>
      <c r="U16" s="32"/>
      <c r="V16" s="30"/>
      <c r="W16" s="30"/>
      <c r="X16" s="30"/>
    </row>
    <row r="17" spans="2:24" s="1" customFormat="1" ht="15.75" customHeight="1">
      <c r="B17" s="1">
        <v>13</v>
      </c>
      <c r="C17" s="50" t="s">
        <v>58</v>
      </c>
      <c r="D17" s="41" t="s">
        <v>85</v>
      </c>
      <c r="E17" s="79"/>
      <c r="F17" s="79"/>
      <c r="G17" s="79"/>
      <c r="H17" s="89">
        <f>RiskReturn(E17,F17,G17)</f>
      </c>
      <c r="I17" s="44">
        <f>RiskScore(E17,F17,G17)</f>
        <v>0</v>
      </c>
      <c r="J17" s="30"/>
      <c r="K17" s="30"/>
      <c r="L17" s="29"/>
      <c r="M17" s="31"/>
      <c r="N17" s="27"/>
      <c r="O17" s="32"/>
      <c r="P17" s="32"/>
      <c r="Q17" s="32"/>
      <c r="R17" s="32"/>
      <c r="S17" s="32"/>
      <c r="T17" s="32"/>
      <c r="U17" s="32"/>
      <c r="V17" s="30"/>
      <c r="W17" s="30"/>
      <c r="X17" s="30"/>
    </row>
    <row r="18" spans="2:24" s="1" customFormat="1" ht="15.75" customHeight="1">
      <c r="B18" s="1">
        <v>14</v>
      </c>
      <c r="C18" s="50" t="s">
        <v>59</v>
      </c>
      <c r="D18" s="41" t="s">
        <v>85</v>
      </c>
      <c r="E18" s="79"/>
      <c r="F18" s="79"/>
      <c r="G18" s="79"/>
      <c r="H18" s="89">
        <f>RiskReturn(E18,F18,G18)</f>
      </c>
      <c r="I18" s="44">
        <f>RiskScore(E18,F18,G18)</f>
        <v>0</v>
      </c>
      <c r="J18" s="30"/>
      <c r="K18" s="30"/>
      <c r="L18" s="29"/>
      <c r="M18" s="31"/>
      <c r="N18" s="27"/>
      <c r="O18" s="32"/>
      <c r="P18" s="32"/>
      <c r="Q18" s="32"/>
      <c r="R18" s="32"/>
      <c r="S18" s="32"/>
      <c r="T18" s="32"/>
      <c r="U18" s="32"/>
      <c r="V18" s="30"/>
      <c r="W18" s="30"/>
      <c r="X18" s="30"/>
    </row>
    <row r="19" spans="2:24" s="1" customFormat="1" ht="15.75" customHeight="1">
      <c r="B19" s="1">
        <v>15</v>
      </c>
      <c r="C19" s="50" t="s">
        <v>60</v>
      </c>
      <c r="D19" s="41" t="s">
        <v>85</v>
      </c>
      <c r="E19" s="79"/>
      <c r="F19" s="79"/>
      <c r="G19" s="79"/>
      <c r="H19" s="89">
        <f>RiskReturn(E19,F19,G19)</f>
      </c>
      <c r="I19" s="44">
        <f>RiskScore(E19,F19,G19)</f>
        <v>0</v>
      </c>
      <c r="J19" s="30"/>
      <c r="K19" s="30"/>
      <c r="L19" s="29"/>
      <c r="M19" s="31"/>
      <c r="N19" s="27"/>
      <c r="O19" s="32"/>
      <c r="P19" s="32"/>
      <c r="Q19" s="32"/>
      <c r="R19" s="32"/>
      <c r="S19" s="32"/>
      <c r="T19" s="32"/>
      <c r="U19" s="32"/>
      <c r="V19" s="30"/>
      <c r="W19" s="30"/>
      <c r="X19" s="30"/>
    </row>
    <row r="20" spans="2:24" s="1" customFormat="1" ht="15.75" customHeight="1">
      <c r="B20" s="1">
        <v>16</v>
      </c>
      <c r="C20" s="50" t="s">
        <v>61</v>
      </c>
      <c r="D20" s="41" t="s">
        <v>85</v>
      </c>
      <c r="E20" s="79"/>
      <c r="F20" s="79"/>
      <c r="G20" s="79"/>
      <c r="H20" s="89">
        <f>RiskReturn(E20,F20,G20)</f>
      </c>
      <c r="I20" s="44">
        <f>RiskScore(E20,F20,G20)</f>
        <v>0</v>
      </c>
      <c r="J20" s="30"/>
      <c r="K20" s="30"/>
      <c r="L20" s="29"/>
      <c r="M20" s="31"/>
      <c r="N20" s="27"/>
      <c r="O20" s="32"/>
      <c r="P20" s="32"/>
      <c r="Q20" s="32"/>
      <c r="R20" s="32"/>
      <c r="S20" s="32"/>
      <c r="T20" s="32"/>
      <c r="U20" s="32"/>
      <c r="V20" s="30"/>
      <c r="W20" s="30"/>
      <c r="X20" s="30"/>
    </row>
    <row r="21" spans="2:24" s="1" customFormat="1" ht="15.75" customHeight="1">
      <c r="B21" s="1">
        <v>17</v>
      </c>
      <c r="C21" s="50" t="s">
        <v>47</v>
      </c>
      <c r="D21" s="41" t="s">
        <v>84</v>
      </c>
      <c r="E21" s="79"/>
      <c r="F21" s="79"/>
      <c r="G21" s="79"/>
      <c r="H21" s="89">
        <f>RiskReturn(E21,F21,G21)</f>
      </c>
      <c r="I21" s="44">
        <f>RiskScore(E21,F21,G21)</f>
        <v>0</v>
      </c>
      <c r="J21" s="30"/>
      <c r="K21" s="30"/>
      <c r="L21" s="29"/>
      <c r="M21" s="31"/>
      <c r="N21" s="27"/>
      <c r="O21" s="32"/>
      <c r="P21" s="32"/>
      <c r="Q21" s="32"/>
      <c r="R21" s="32"/>
      <c r="S21" s="32"/>
      <c r="T21" s="32"/>
      <c r="U21" s="32"/>
      <c r="V21" s="30"/>
      <c r="W21" s="30"/>
      <c r="X21" s="30"/>
    </row>
    <row r="22" spans="2:24" s="1" customFormat="1" ht="15.75" customHeight="1">
      <c r="B22" s="1">
        <v>18</v>
      </c>
      <c r="C22" s="50" t="s">
        <v>48</v>
      </c>
      <c r="D22" s="41" t="s">
        <v>84</v>
      </c>
      <c r="E22" s="79"/>
      <c r="F22" s="79"/>
      <c r="G22" s="79"/>
      <c r="H22" s="89">
        <f>RiskReturn(E22,F22,G22)</f>
      </c>
      <c r="I22" s="44">
        <f>RiskScore(E22,F22,G22)</f>
        <v>0</v>
      </c>
      <c r="J22" s="30"/>
      <c r="K22" s="30"/>
      <c r="L22" s="29"/>
      <c r="M22" s="31"/>
      <c r="N22" s="27"/>
      <c r="O22" s="32"/>
      <c r="P22" s="32"/>
      <c r="Q22" s="32"/>
      <c r="R22" s="32"/>
      <c r="S22" s="32"/>
      <c r="T22" s="32"/>
      <c r="U22" s="32"/>
      <c r="V22" s="30"/>
      <c r="W22" s="30"/>
      <c r="X22" s="30"/>
    </row>
    <row r="23" spans="2:24" s="1" customFormat="1" ht="15.75" customHeight="1">
      <c r="B23" s="1">
        <v>19</v>
      </c>
      <c r="C23" s="50" t="s">
        <v>49</v>
      </c>
      <c r="D23" s="41" t="s">
        <v>84</v>
      </c>
      <c r="E23" s="79"/>
      <c r="F23" s="79"/>
      <c r="G23" s="79"/>
      <c r="H23" s="89">
        <f>RiskReturn(E23,F23,G23)</f>
      </c>
      <c r="I23" s="44">
        <f>RiskScore(E23,F23,G23)</f>
        <v>0</v>
      </c>
      <c r="J23" s="30"/>
      <c r="K23" s="30"/>
      <c r="L23" s="29"/>
      <c r="M23" s="31"/>
      <c r="N23" s="27"/>
      <c r="O23" s="32"/>
      <c r="P23" s="32"/>
      <c r="Q23" s="32"/>
      <c r="R23" s="32"/>
      <c r="S23" s="32"/>
      <c r="T23" s="32"/>
      <c r="U23" s="32"/>
      <c r="V23" s="30"/>
      <c r="W23" s="30"/>
      <c r="X23" s="30"/>
    </row>
    <row r="24" spans="2:24" s="1" customFormat="1" ht="15.75" customHeight="1">
      <c r="B24" s="1">
        <v>20</v>
      </c>
      <c r="C24" s="50" t="s">
        <v>50</v>
      </c>
      <c r="D24" s="41" t="s">
        <v>84</v>
      </c>
      <c r="E24" s="79"/>
      <c r="F24" s="79"/>
      <c r="G24" s="79"/>
      <c r="H24" s="89">
        <f>RiskReturn(E24,F24,G24)</f>
      </c>
      <c r="I24" s="44">
        <f>RiskScore(E24,F24,G24)</f>
        <v>0</v>
      </c>
      <c r="J24" s="30"/>
      <c r="K24" s="30"/>
      <c r="L24" s="29"/>
      <c r="M24" s="31"/>
      <c r="N24" s="27"/>
      <c r="O24" s="32"/>
      <c r="P24" s="32"/>
      <c r="Q24" s="32"/>
      <c r="R24" s="32"/>
      <c r="S24" s="32"/>
      <c r="T24" s="32"/>
      <c r="U24" s="32"/>
      <c r="V24" s="30"/>
      <c r="W24" s="30"/>
      <c r="X24" s="30"/>
    </row>
    <row r="25" spans="2:24" s="1" customFormat="1" ht="15.75" customHeight="1">
      <c r="B25" s="1">
        <v>21</v>
      </c>
      <c r="C25" s="50" t="s">
        <v>51</v>
      </c>
      <c r="D25" s="41" t="s">
        <v>84</v>
      </c>
      <c r="E25" s="79"/>
      <c r="F25" s="79"/>
      <c r="G25" s="79"/>
      <c r="H25" s="89">
        <f>RiskReturn(E25,F25,G25)</f>
      </c>
      <c r="I25" s="44">
        <f>RiskScore(E25,F25,G25)</f>
        <v>0</v>
      </c>
      <c r="J25" s="30"/>
      <c r="K25" s="30"/>
      <c r="L25" s="29"/>
      <c r="M25" s="31"/>
      <c r="N25" s="27"/>
      <c r="O25" s="32"/>
      <c r="P25" s="32"/>
      <c r="Q25" s="32"/>
      <c r="R25" s="32"/>
      <c r="S25" s="32"/>
      <c r="T25" s="32"/>
      <c r="U25" s="32"/>
      <c r="V25" s="30"/>
      <c r="W25" s="30"/>
      <c r="X25" s="30"/>
    </row>
    <row r="26" spans="2:24" s="1" customFormat="1" ht="15.75" customHeight="1">
      <c r="B26" s="1">
        <v>22</v>
      </c>
      <c r="C26" s="50" t="s">
        <v>52</v>
      </c>
      <c r="D26" s="41" t="s">
        <v>84</v>
      </c>
      <c r="E26" s="79"/>
      <c r="F26" s="79"/>
      <c r="G26" s="79"/>
      <c r="H26" s="89">
        <f>RiskReturn(E26,F26,G26)</f>
      </c>
      <c r="I26" s="44">
        <f>RiskScore(E26,F26,G26)</f>
        <v>0</v>
      </c>
      <c r="J26" s="30"/>
      <c r="K26" s="30"/>
      <c r="L26" s="29"/>
      <c r="M26" s="31"/>
      <c r="N26" s="27"/>
      <c r="O26" s="32"/>
      <c r="P26" s="32"/>
      <c r="Q26" s="32"/>
      <c r="R26" s="32"/>
      <c r="S26" s="32"/>
      <c r="T26" s="32"/>
      <c r="U26" s="32"/>
      <c r="V26" s="30"/>
      <c r="W26" s="30"/>
      <c r="X26" s="30"/>
    </row>
    <row r="27" spans="2:24" s="1" customFormat="1" ht="15.75" customHeight="1">
      <c r="B27" s="1">
        <v>23</v>
      </c>
      <c r="C27" s="50" t="s">
        <v>53</v>
      </c>
      <c r="D27" s="41" t="s">
        <v>84</v>
      </c>
      <c r="E27" s="79"/>
      <c r="F27" s="79"/>
      <c r="G27" s="79"/>
      <c r="H27" s="89">
        <f>RiskReturn(E27,F27,G27)</f>
      </c>
      <c r="I27" s="44">
        <f>RiskScore(E27,F27,G27)</f>
        <v>0</v>
      </c>
      <c r="J27" s="30"/>
      <c r="K27" s="30"/>
      <c r="L27" s="29"/>
      <c r="M27" s="31"/>
      <c r="N27" s="27"/>
      <c r="O27" s="32"/>
      <c r="P27" s="32"/>
      <c r="Q27" s="32"/>
      <c r="R27" s="32"/>
      <c r="S27" s="32"/>
      <c r="T27" s="32"/>
      <c r="U27" s="32"/>
      <c r="V27" s="30"/>
      <c r="W27" s="30"/>
      <c r="X27" s="30"/>
    </row>
    <row r="28" spans="2:24" s="1" customFormat="1" ht="15.75" customHeight="1">
      <c r="B28" s="1">
        <v>24</v>
      </c>
      <c r="C28" s="50" t="s">
        <v>54</v>
      </c>
      <c r="D28" s="41" t="s">
        <v>84</v>
      </c>
      <c r="E28" s="79"/>
      <c r="F28" s="79"/>
      <c r="G28" s="79"/>
      <c r="H28" s="89">
        <f>RiskReturn(E28,F28,G28)</f>
      </c>
      <c r="I28" s="44">
        <f>RiskScore(E28,F28,G28)</f>
        <v>0</v>
      </c>
      <c r="J28" s="30"/>
      <c r="K28" s="30"/>
      <c r="L28" s="29"/>
      <c r="M28" s="31"/>
      <c r="N28" s="27"/>
      <c r="O28" s="32"/>
      <c r="P28" s="32"/>
      <c r="Q28" s="32"/>
      <c r="R28" s="32"/>
      <c r="S28" s="32"/>
      <c r="T28" s="32"/>
      <c r="U28" s="32"/>
      <c r="V28" s="30"/>
      <c r="W28" s="30"/>
      <c r="X28" s="30"/>
    </row>
    <row r="29" spans="2:24" s="1" customFormat="1" ht="15.75" customHeight="1">
      <c r="B29" s="1">
        <v>25</v>
      </c>
      <c r="C29" s="50" t="s">
        <v>55</v>
      </c>
      <c r="D29" s="41" t="s">
        <v>84</v>
      </c>
      <c r="E29" s="79"/>
      <c r="F29" s="79"/>
      <c r="G29" s="79"/>
      <c r="H29" s="89">
        <f>RiskReturn(E29,F29,G29)</f>
      </c>
      <c r="I29" s="44">
        <f>RiskScore(E29,F29,G29)</f>
        <v>0</v>
      </c>
      <c r="J29" s="30"/>
      <c r="K29" s="30"/>
      <c r="L29" s="29"/>
      <c r="M29" s="31"/>
      <c r="N29" s="27"/>
      <c r="O29" s="32"/>
      <c r="P29" s="32"/>
      <c r="Q29" s="32"/>
      <c r="R29" s="32"/>
      <c r="S29" s="32"/>
      <c r="T29" s="32"/>
      <c r="U29" s="32"/>
      <c r="V29" s="30"/>
      <c r="W29" s="30"/>
      <c r="X29" s="30"/>
    </row>
    <row r="30" spans="2:24" s="1" customFormat="1" ht="15.75" customHeight="1">
      <c r="B30" s="1">
        <v>26</v>
      </c>
      <c r="C30" s="50" t="s">
        <v>56</v>
      </c>
      <c r="D30" s="41" t="s">
        <v>84</v>
      </c>
      <c r="E30" s="79"/>
      <c r="F30" s="79"/>
      <c r="G30" s="79"/>
      <c r="H30" s="89">
        <f>RiskReturn(E30,F30,G30)</f>
      </c>
      <c r="I30" s="44">
        <f>RiskScore(E30,F30,G30)</f>
        <v>0</v>
      </c>
      <c r="J30" s="30"/>
      <c r="K30" s="30"/>
      <c r="L30" s="29"/>
      <c r="M30" s="31"/>
      <c r="N30" s="27"/>
      <c r="O30" s="32"/>
      <c r="P30" s="32"/>
      <c r="Q30" s="32"/>
      <c r="R30" s="32"/>
      <c r="S30" s="32"/>
      <c r="T30" s="32"/>
      <c r="U30" s="32"/>
      <c r="V30" s="30"/>
      <c r="W30" s="30"/>
      <c r="X30" s="30"/>
    </row>
    <row r="31" spans="2:24" s="1" customFormat="1" ht="15.75" customHeight="1">
      <c r="B31" s="1">
        <v>27</v>
      </c>
      <c r="C31" s="50" t="s">
        <v>62</v>
      </c>
      <c r="D31" s="41" t="s">
        <v>86</v>
      </c>
      <c r="E31" s="79"/>
      <c r="F31" s="79"/>
      <c r="G31" s="79"/>
      <c r="H31" s="89">
        <f>RiskReturn(E31,F31,G31)</f>
      </c>
      <c r="I31" s="44">
        <f>RiskScore(E31,F31,G31)</f>
        <v>0</v>
      </c>
      <c r="J31" s="30"/>
      <c r="K31" s="30"/>
      <c r="L31" s="29"/>
      <c r="M31" s="31"/>
      <c r="N31" s="27"/>
      <c r="O31" s="32"/>
      <c r="P31" s="32"/>
      <c r="Q31" s="32"/>
      <c r="R31" s="32"/>
      <c r="S31" s="32"/>
      <c r="T31" s="32"/>
      <c r="U31" s="32"/>
      <c r="V31" s="30"/>
      <c r="W31" s="30"/>
      <c r="X31" s="30"/>
    </row>
    <row r="32" spans="2:24" s="1" customFormat="1" ht="15.75" customHeight="1">
      <c r="B32" s="1">
        <v>28</v>
      </c>
      <c r="C32" s="50" t="s">
        <v>63</v>
      </c>
      <c r="D32" s="41" t="s">
        <v>86</v>
      </c>
      <c r="E32" s="79"/>
      <c r="F32" s="79"/>
      <c r="G32" s="79"/>
      <c r="H32" s="89">
        <f>RiskReturn(E32,F32,G32)</f>
      </c>
      <c r="I32" s="44">
        <f>RiskScore(E32,F32,G32)</f>
        <v>0</v>
      </c>
      <c r="J32" s="30"/>
      <c r="K32" s="30"/>
      <c r="L32" s="29"/>
      <c r="M32" s="31"/>
      <c r="N32" s="27"/>
      <c r="O32" s="32"/>
      <c r="P32" s="32"/>
      <c r="Q32" s="32"/>
      <c r="R32" s="32"/>
      <c r="S32" s="32"/>
      <c r="T32" s="32"/>
      <c r="U32" s="32"/>
      <c r="V32" s="30"/>
      <c r="W32" s="30"/>
      <c r="X32" s="30"/>
    </row>
    <row r="33" spans="2:24" s="1" customFormat="1" ht="15.75" customHeight="1">
      <c r="B33" s="1">
        <v>29</v>
      </c>
      <c r="C33" s="50" t="s">
        <v>64</v>
      </c>
      <c r="D33" s="41" t="s">
        <v>86</v>
      </c>
      <c r="E33" s="79"/>
      <c r="F33" s="79"/>
      <c r="G33" s="79"/>
      <c r="H33" s="89">
        <f>RiskReturn(E33,F33,G33)</f>
      </c>
      <c r="I33" s="44">
        <f>RiskScore(E33,F33,G33)</f>
        <v>0</v>
      </c>
      <c r="J33" s="30"/>
      <c r="K33" s="30"/>
      <c r="L33" s="29"/>
      <c r="M33" s="31"/>
      <c r="N33" s="27"/>
      <c r="O33" s="32"/>
      <c r="P33" s="32"/>
      <c r="Q33" s="32"/>
      <c r="R33" s="32"/>
      <c r="S33" s="32"/>
      <c r="T33" s="32"/>
      <c r="U33" s="32"/>
      <c r="V33" s="30"/>
      <c r="W33" s="30"/>
      <c r="X33" s="30"/>
    </row>
    <row r="34" spans="2:24" s="1" customFormat="1" ht="15.75" customHeight="1">
      <c r="B34" s="1">
        <v>30</v>
      </c>
      <c r="C34" s="50" t="s">
        <v>65</v>
      </c>
      <c r="D34" s="41" t="s">
        <v>86</v>
      </c>
      <c r="E34" s="79"/>
      <c r="F34" s="79"/>
      <c r="G34" s="79"/>
      <c r="H34" s="89">
        <f>RiskReturn(E34,F34,G34)</f>
      </c>
      <c r="I34" s="44">
        <f>RiskScore(E34,F34,G34)</f>
        <v>0</v>
      </c>
      <c r="J34" s="30"/>
      <c r="K34" s="30"/>
      <c r="L34" s="29"/>
      <c r="M34" s="31"/>
      <c r="N34" s="27"/>
      <c r="O34" s="32"/>
      <c r="P34" s="32"/>
      <c r="Q34" s="32"/>
      <c r="R34" s="32"/>
      <c r="S34" s="32"/>
      <c r="T34" s="32"/>
      <c r="U34" s="32"/>
      <c r="V34" s="30"/>
      <c r="W34" s="30"/>
      <c r="X34" s="30"/>
    </row>
    <row r="35" spans="2:24" s="1" customFormat="1" ht="15.75" customHeight="1">
      <c r="B35" s="1">
        <v>31</v>
      </c>
      <c r="C35" s="50" t="s">
        <v>66</v>
      </c>
      <c r="D35" s="41" t="s">
        <v>86</v>
      </c>
      <c r="E35" s="79"/>
      <c r="F35" s="79"/>
      <c r="G35" s="79"/>
      <c r="H35" s="89">
        <f>RiskReturn(E35,F35,G35)</f>
      </c>
      <c r="I35" s="44">
        <f>RiskScore(E35,F35,G35)</f>
        <v>0</v>
      </c>
      <c r="J35" s="30"/>
      <c r="K35" s="30"/>
      <c r="L35" s="29"/>
      <c r="M35" s="31"/>
      <c r="N35" s="27"/>
      <c r="O35" s="32"/>
      <c r="P35" s="32"/>
      <c r="Q35" s="32"/>
      <c r="R35" s="32"/>
      <c r="S35" s="32"/>
      <c r="T35" s="32"/>
      <c r="U35" s="32"/>
      <c r="V35" s="30"/>
      <c r="W35" s="30"/>
      <c r="X35" s="30"/>
    </row>
    <row r="36" spans="2:24" s="1" customFormat="1" ht="15.75" customHeight="1">
      <c r="B36" s="1">
        <v>32</v>
      </c>
      <c r="C36" s="50" t="s">
        <v>67</v>
      </c>
      <c r="D36" s="41" t="s">
        <v>86</v>
      </c>
      <c r="E36" s="79"/>
      <c r="F36" s="79"/>
      <c r="G36" s="79"/>
      <c r="H36" s="89">
        <f>RiskReturn(E36,F36,G36)</f>
      </c>
      <c r="I36" s="44">
        <f>RiskScore(E36,F36,G36)</f>
        <v>0</v>
      </c>
      <c r="J36" s="30"/>
      <c r="K36" s="30"/>
      <c r="L36" s="29"/>
      <c r="M36" s="31"/>
      <c r="N36" s="27"/>
      <c r="O36" s="32"/>
      <c r="P36" s="32"/>
      <c r="Q36" s="32"/>
      <c r="R36" s="32"/>
      <c r="S36" s="32"/>
      <c r="T36" s="32"/>
      <c r="U36" s="32"/>
      <c r="V36" s="30"/>
      <c r="W36" s="30"/>
      <c r="X36" s="30"/>
    </row>
    <row r="37" spans="2:24" s="1" customFormat="1" ht="15.75" customHeight="1">
      <c r="B37" s="1">
        <v>33</v>
      </c>
      <c r="C37" s="50" t="s">
        <v>68</v>
      </c>
      <c r="D37" s="41" t="s">
        <v>86</v>
      </c>
      <c r="E37" s="79"/>
      <c r="F37" s="79"/>
      <c r="G37" s="79"/>
      <c r="H37" s="89">
        <f>RiskReturn(E37,F37,G37)</f>
      </c>
      <c r="I37" s="44">
        <f>RiskScore(E37,F37,G37)</f>
        <v>0</v>
      </c>
      <c r="J37" s="30"/>
      <c r="K37" s="30"/>
      <c r="L37" s="29"/>
      <c r="M37" s="31"/>
      <c r="N37" s="27"/>
      <c r="O37" s="32"/>
      <c r="P37" s="32"/>
      <c r="Q37" s="32"/>
      <c r="R37" s="32"/>
      <c r="S37" s="32"/>
      <c r="T37" s="32"/>
      <c r="U37" s="32"/>
      <c r="V37" s="30"/>
      <c r="W37" s="30"/>
      <c r="X37" s="30"/>
    </row>
    <row r="38" spans="2:24" s="1" customFormat="1" ht="15.75" customHeight="1">
      <c r="B38" s="1">
        <v>34</v>
      </c>
      <c r="C38" s="50" t="s">
        <v>69</v>
      </c>
      <c r="D38" s="41" t="s">
        <v>86</v>
      </c>
      <c r="E38" s="79"/>
      <c r="F38" s="79"/>
      <c r="G38" s="79"/>
      <c r="H38" s="89">
        <f>RiskReturn(E38,F38,G38)</f>
      </c>
      <c r="I38" s="44">
        <f>RiskScore(E38,F38,G38)</f>
        <v>0</v>
      </c>
      <c r="J38" s="30"/>
      <c r="K38" s="30"/>
      <c r="L38" s="29"/>
      <c r="M38" s="31"/>
      <c r="N38" s="27"/>
      <c r="O38" s="32"/>
      <c r="P38" s="32"/>
      <c r="Q38" s="32"/>
      <c r="R38" s="32"/>
      <c r="S38" s="32"/>
      <c r="T38" s="32"/>
      <c r="U38" s="32"/>
      <c r="V38" s="30"/>
      <c r="W38" s="30"/>
      <c r="X38" s="30"/>
    </row>
    <row r="39" spans="2:24" s="1" customFormat="1" ht="15.75" customHeight="1">
      <c r="B39" s="1">
        <v>35</v>
      </c>
      <c r="C39" s="50" t="s">
        <v>70</v>
      </c>
      <c r="D39" s="41" t="s">
        <v>86</v>
      </c>
      <c r="E39" s="79"/>
      <c r="F39" s="79"/>
      <c r="G39" s="79"/>
      <c r="H39" s="89">
        <f>RiskReturn(E39,F39,G39)</f>
      </c>
      <c r="I39" s="44">
        <f>RiskScore(E39,F39,G39)</f>
        <v>0</v>
      </c>
      <c r="J39" s="30"/>
      <c r="K39" s="30"/>
      <c r="L39" s="29"/>
      <c r="M39" s="31"/>
      <c r="N39" s="27"/>
      <c r="O39" s="32"/>
      <c r="P39" s="32"/>
      <c r="Q39" s="32"/>
      <c r="R39" s="32"/>
      <c r="S39" s="32"/>
      <c r="T39" s="32"/>
      <c r="U39" s="32"/>
      <c r="V39" s="30"/>
      <c r="W39" s="30"/>
      <c r="X39" s="30"/>
    </row>
    <row r="40" spans="2:24" s="1" customFormat="1" ht="15.75" customHeight="1">
      <c r="B40" s="1">
        <v>36</v>
      </c>
      <c r="C40" s="50" t="s">
        <v>71</v>
      </c>
      <c r="D40" s="41" t="s">
        <v>86</v>
      </c>
      <c r="E40" s="79"/>
      <c r="F40" s="79"/>
      <c r="G40" s="79"/>
      <c r="H40" s="89">
        <f>RiskReturn(E40,F40,G40)</f>
      </c>
      <c r="I40" s="44">
        <f>RiskScore(E40,F40,G40)</f>
        <v>0</v>
      </c>
      <c r="J40" s="30"/>
      <c r="K40" s="30"/>
      <c r="L40" s="29"/>
      <c r="M40" s="31"/>
      <c r="N40" s="27"/>
      <c r="O40" s="32"/>
      <c r="P40" s="32"/>
      <c r="Q40" s="32"/>
      <c r="R40" s="32"/>
      <c r="S40" s="32"/>
      <c r="T40" s="32"/>
      <c r="U40" s="32"/>
      <c r="V40" s="30"/>
      <c r="W40" s="30"/>
      <c r="X40" s="30"/>
    </row>
    <row r="41" spans="2:24" s="1" customFormat="1" ht="15.75" customHeight="1">
      <c r="B41" s="1">
        <v>37</v>
      </c>
      <c r="C41" s="50" t="s">
        <v>72</v>
      </c>
      <c r="D41" s="41" t="s">
        <v>86</v>
      </c>
      <c r="E41" s="79"/>
      <c r="F41" s="79"/>
      <c r="G41" s="79"/>
      <c r="H41" s="89">
        <f>RiskReturn(E41,F41,G41)</f>
      </c>
      <c r="I41" s="44">
        <f>RiskScore(E41,F41,G41)</f>
        <v>0</v>
      </c>
      <c r="J41" s="30"/>
      <c r="K41" s="30"/>
      <c r="L41" s="29"/>
      <c r="M41" s="31"/>
      <c r="N41" s="27"/>
      <c r="O41" s="32"/>
      <c r="P41" s="32"/>
      <c r="Q41" s="32"/>
      <c r="R41" s="32"/>
      <c r="S41" s="32"/>
      <c r="T41" s="32"/>
      <c r="U41" s="32"/>
      <c r="V41" s="30"/>
      <c r="W41" s="30"/>
      <c r="X41" s="30"/>
    </row>
    <row r="42" spans="2:24" s="1" customFormat="1" ht="15.75" customHeight="1">
      <c r="B42" s="1">
        <v>38</v>
      </c>
      <c r="C42" s="50" t="s">
        <v>73</v>
      </c>
      <c r="D42" s="41" t="s">
        <v>86</v>
      </c>
      <c r="E42" s="79"/>
      <c r="F42" s="79"/>
      <c r="G42" s="79"/>
      <c r="H42" s="89">
        <f>RiskReturn(E42,F42,G42)</f>
      </c>
      <c r="I42" s="44">
        <f>RiskScore(E42,F42,G42)</f>
        <v>0</v>
      </c>
      <c r="J42" s="30"/>
      <c r="K42" s="30"/>
      <c r="L42" s="29"/>
      <c r="M42" s="31"/>
      <c r="N42" s="27"/>
      <c r="O42" s="32"/>
      <c r="P42" s="32"/>
      <c r="Q42" s="32"/>
      <c r="R42" s="32"/>
      <c r="S42" s="32"/>
      <c r="T42" s="32"/>
      <c r="U42" s="32"/>
      <c r="V42" s="30"/>
      <c r="W42" s="30"/>
      <c r="X42" s="30"/>
    </row>
    <row r="43" spans="2:24" s="1" customFormat="1" ht="15.75" customHeight="1">
      <c r="B43" s="1">
        <v>39</v>
      </c>
      <c r="C43" s="50" t="s">
        <v>74</v>
      </c>
      <c r="D43" s="41" t="s">
        <v>86</v>
      </c>
      <c r="E43" s="79"/>
      <c r="F43" s="79"/>
      <c r="G43" s="79"/>
      <c r="H43" s="89">
        <f>RiskReturn(E43,F43,G43)</f>
      </c>
      <c r="I43" s="44">
        <f>RiskScore(E43,F43,G43)</f>
        <v>0</v>
      </c>
      <c r="J43" s="30"/>
      <c r="K43" s="30"/>
      <c r="L43" s="29"/>
      <c r="M43" s="31"/>
      <c r="N43" s="27"/>
      <c r="O43" s="32"/>
      <c r="P43" s="32"/>
      <c r="Q43" s="32"/>
      <c r="R43" s="32"/>
      <c r="S43" s="32"/>
      <c r="T43" s="32"/>
      <c r="U43" s="32"/>
      <c r="V43" s="30"/>
      <c r="W43" s="30"/>
      <c r="X43" s="30"/>
    </row>
    <row r="44" spans="2:24" s="1" customFormat="1" ht="15.75" customHeight="1">
      <c r="B44" s="1">
        <v>40</v>
      </c>
      <c r="C44" s="50" t="s">
        <v>75</v>
      </c>
      <c r="D44" s="41" t="s">
        <v>86</v>
      </c>
      <c r="E44" s="79"/>
      <c r="F44" s="79"/>
      <c r="G44" s="79"/>
      <c r="H44" s="89">
        <f>RiskReturn(E44,F44,G44)</f>
      </c>
      <c r="I44" s="44">
        <f>RiskScore(E44,F44,G44)</f>
        <v>0</v>
      </c>
      <c r="J44" s="30"/>
      <c r="K44" s="30"/>
      <c r="L44" s="29"/>
      <c r="M44" s="31"/>
      <c r="N44" s="27"/>
      <c r="O44" s="32"/>
      <c r="P44" s="32"/>
      <c r="Q44" s="32"/>
      <c r="R44" s="32"/>
      <c r="S44" s="32"/>
      <c r="T44" s="32"/>
      <c r="U44" s="32"/>
      <c r="V44" s="30"/>
      <c r="W44" s="30"/>
      <c r="X44" s="30"/>
    </row>
    <row r="45" spans="2:24" s="1" customFormat="1" ht="15.75" customHeight="1">
      <c r="B45" s="1">
        <v>41</v>
      </c>
      <c r="C45" s="50" t="s">
        <v>76</v>
      </c>
      <c r="D45" s="41" t="s">
        <v>86</v>
      </c>
      <c r="E45" s="79"/>
      <c r="F45" s="79"/>
      <c r="G45" s="79"/>
      <c r="H45" s="89">
        <f>RiskReturn(E45,F45,G45)</f>
      </c>
      <c r="I45" s="44">
        <f>RiskScore(E45,F45,G45)</f>
        <v>0</v>
      </c>
      <c r="J45" s="30"/>
      <c r="K45" s="30"/>
      <c r="L45" s="29"/>
      <c r="M45" s="31"/>
      <c r="N45" s="27"/>
      <c r="O45" s="32"/>
      <c r="P45" s="32"/>
      <c r="Q45" s="32"/>
      <c r="R45" s="32"/>
      <c r="S45" s="32"/>
      <c r="T45" s="32"/>
      <c r="U45" s="32"/>
      <c r="V45" s="30"/>
      <c r="W45" s="30"/>
      <c r="X45" s="30"/>
    </row>
    <row r="46" spans="2:24" s="1" customFormat="1" ht="15.75" customHeight="1">
      <c r="B46" s="1">
        <v>42</v>
      </c>
      <c r="C46" s="50" t="s">
        <v>77</v>
      </c>
      <c r="D46" s="41" t="s">
        <v>86</v>
      </c>
      <c r="E46" s="79"/>
      <c r="F46" s="79"/>
      <c r="G46" s="79"/>
      <c r="H46" s="89">
        <f>RiskReturn(E46,F46,G46)</f>
      </c>
      <c r="I46" s="44">
        <f>RiskScore(E46,F46,G46)</f>
        <v>0</v>
      </c>
      <c r="J46" s="30"/>
      <c r="K46" s="30"/>
      <c r="L46" s="29"/>
      <c r="M46" s="31"/>
      <c r="N46" s="27"/>
      <c r="O46" s="32"/>
      <c r="P46" s="32"/>
      <c r="Q46" s="32"/>
      <c r="R46" s="32"/>
      <c r="S46" s="32"/>
      <c r="T46" s="32"/>
      <c r="U46" s="32"/>
      <c r="V46" s="30"/>
      <c r="W46" s="30"/>
      <c r="X46" s="30"/>
    </row>
    <row r="47" spans="2:24" s="1" customFormat="1" ht="15.75" customHeight="1">
      <c r="B47" s="1">
        <v>43</v>
      </c>
      <c r="C47" s="50" t="s">
        <v>78</v>
      </c>
      <c r="D47" s="41" t="s">
        <v>86</v>
      </c>
      <c r="E47" s="79"/>
      <c r="F47" s="79"/>
      <c r="G47" s="79"/>
      <c r="H47" s="89">
        <f>RiskReturn(E47,F47,G47)</f>
      </c>
      <c r="I47" s="44">
        <f>RiskScore(E47,F47,G47)</f>
        <v>0</v>
      </c>
      <c r="J47" s="30"/>
      <c r="K47" s="30"/>
      <c r="L47" s="29"/>
      <c r="M47" s="31"/>
      <c r="N47" s="27"/>
      <c r="O47" s="32"/>
      <c r="P47" s="32"/>
      <c r="Q47" s="32"/>
      <c r="R47" s="32"/>
      <c r="S47" s="32"/>
      <c r="T47" s="32"/>
      <c r="U47" s="32"/>
      <c r="V47" s="30"/>
      <c r="W47" s="30"/>
      <c r="X47" s="30"/>
    </row>
    <row r="48" spans="2:24" s="1" customFormat="1" ht="15.75" customHeight="1">
      <c r="B48" s="1">
        <v>44</v>
      </c>
      <c r="C48" s="50" t="s">
        <v>79</v>
      </c>
      <c r="D48" s="41" t="s">
        <v>86</v>
      </c>
      <c r="E48" s="79"/>
      <c r="F48" s="79"/>
      <c r="G48" s="79"/>
      <c r="H48" s="89">
        <f>RiskReturn(E48,F48,G48)</f>
      </c>
      <c r="I48" s="44">
        <f>RiskScore(E48,F48,G48)</f>
        <v>0</v>
      </c>
      <c r="J48" s="30"/>
      <c r="K48" s="30"/>
      <c r="L48" s="29"/>
      <c r="M48" s="31"/>
      <c r="N48" s="27"/>
      <c r="O48" s="32"/>
      <c r="P48" s="32"/>
      <c r="Q48" s="32"/>
      <c r="R48" s="32"/>
      <c r="S48" s="32"/>
      <c r="T48" s="32"/>
      <c r="U48" s="32"/>
      <c r="V48" s="30"/>
      <c r="W48" s="30"/>
      <c r="X48" s="30"/>
    </row>
    <row r="49" spans="2:24" s="1" customFormat="1" ht="15.75" customHeight="1">
      <c r="B49" s="1">
        <v>45</v>
      </c>
      <c r="C49" s="50" t="s">
        <v>80</v>
      </c>
      <c r="D49" s="41" t="s">
        <v>86</v>
      </c>
      <c r="E49" s="79"/>
      <c r="F49" s="79"/>
      <c r="G49" s="79"/>
      <c r="H49" s="89">
        <f>RiskReturn(E49,F49,G49)</f>
      </c>
      <c r="I49" s="44">
        <f>RiskScore(E49,F49,G49)</f>
        <v>0</v>
      </c>
      <c r="J49" s="30"/>
      <c r="K49" s="30"/>
      <c r="L49" s="29"/>
      <c r="M49" s="31"/>
      <c r="N49" s="27"/>
      <c r="O49" s="32"/>
      <c r="P49" s="32"/>
      <c r="Q49" s="32"/>
      <c r="R49" s="32"/>
      <c r="S49" s="32"/>
      <c r="T49" s="32"/>
      <c r="U49" s="32"/>
      <c r="V49" s="30"/>
      <c r="W49" s="30"/>
      <c r="X49" s="30"/>
    </row>
    <row r="50" spans="3:14" ht="15.75" customHeight="1">
      <c r="C50" s="51"/>
      <c r="D50" s="42"/>
      <c r="E50" s="79"/>
      <c r="F50" s="79"/>
      <c r="G50" s="79"/>
      <c r="H50" s="89">
        <f>RiskReturn(E50,F50,G50)</f>
      </c>
      <c r="I50" s="44">
        <f>RiskScore(E50,F50,G50)</f>
        <v>0</v>
      </c>
      <c r="L50" s="29"/>
      <c r="M50" s="27"/>
      <c r="N50" s="27"/>
    </row>
    <row r="51" spans="3:14" ht="15.75" customHeight="1">
      <c r="C51" s="51"/>
      <c r="D51" s="42"/>
      <c r="E51" s="79"/>
      <c r="F51" s="79"/>
      <c r="G51" s="79"/>
      <c r="H51" s="89">
        <f>RiskReturn(E51,F51,G51)</f>
      </c>
      <c r="I51" s="44">
        <f>RiskScore(E51,F51,G51)</f>
        <v>0</v>
      </c>
      <c r="L51" s="29"/>
      <c r="M51" s="27"/>
      <c r="N51" s="27"/>
    </row>
    <row r="52" spans="3:14" ht="15.75" customHeight="1">
      <c r="C52" s="51"/>
      <c r="D52" s="42"/>
      <c r="E52" s="79"/>
      <c r="F52" s="79"/>
      <c r="G52" s="79"/>
      <c r="H52" s="89">
        <f>RiskReturn(E52,F52,G52)</f>
      </c>
      <c r="I52" s="44">
        <f>RiskScore(E52,F52,G52)</f>
        <v>0</v>
      </c>
      <c r="L52" s="29"/>
      <c r="M52" s="27"/>
      <c r="N52" s="27"/>
    </row>
    <row r="53" spans="3:14" ht="15.75" customHeight="1">
      <c r="C53" s="51"/>
      <c r="D53" s="42"/>
      <c r="E53" s="79"/>
      <c r="F53" s="79"/>
      <c r="G53" s="79"/>
      <c r="H53" s="89">
        <f>RiskReturn(E53,F53,G53)</f>
      </c>
      <c r="I53" s="44">
        <f>RiskScore(E53,F53,G53)</f>
        <v>0</v>
      </c>
      <c r="L53" s="29"/>
      <c r="M53" s="27"/>
      <c r="N53" s="27"/>
    </row>
    <row r="54" spans="3:14" ht="15.75" customHeight="1">
      <c r="C54" s="51"/>
      <c r="D54" s="42"/>
      <c r="E54" s="79"/>
      <c r="F54" s="79"/>
      <c r="G54" s="79"/>
      <c r="H54" s="89">
        <f>RiskReturn(E54,F54,G54)</f>
      </c>
      <c r="I54" s="44">
        <f>RiskScore(E54,F54,G54)</f>
        <v>0</v>
      </c>
      <c r="L54" s="29"/>
      <c r="M54" s="27"/>
      <c r="N54" s="27"/>
    </row>
    <row r="55" spans="3:9" ht="3" customHeight="1">
      <c r="C55" s="52"/>
      <c r="D55" s="43"/>
      <c r="E55" s="46"/>
      <c r="F55" s="46"/>
      <c r="G55" s="46"/>
      <c r="H55" s="46"/>
      <c r="I55" s="47">
        <f>SUM(I5:I54)</f>
        <v>0</v>
      </c>
    </row>
  </sheetData>
  <sheetProtection sheet="1" objects="1" scenarios="1"/>
  <protectedRanges>
    <protectedRange sqref="H3:I3" name="CompanyName"/>
    <protectedRange sqref="L1:V65536" name="HiddenRange"/>
  </protectedRanges>
  <mergeCells count="3">
    <mergeCell ref="H4:I4"/>
    <mergeCell ref="H3:I3"/>
    <mergeCell ref="F3:G3"/>
  </mergeCells>
  <conditionalFormatting sqref="H5:H54">
    <cfRule type="cellIs" priority="19" dxfId="20" operator="equal" stopIfTrue="1">
      <formula>"High"</formula>
    </cfRule>
    <cfRule type="cellIs" priority="31" dxfId="21" operator="equal" stopIfTrue="1">
      <formula>"Medium"</formula>
    </cfRule>
    <cfRule type="cellIs" priority="41" dxfId="22" operator="equal" stopIfTrue="1">
      <formula>"Low"</formula>
    </cfRule>
  </conditionalFormatting>
  <conditionalFormatting sqref="I5:I55">
    <cfRule type="cellIs" priority="42" dxfId="11" operator="greaterThanOrEqual" stopIfTrue="1">
      <formula>Hurdle.High</formula>
    </cfRule>
    <cfRule type="cellIs" priority="55" dxfId="10" operator="greaterThanOrEqual" stopIfTrue="1">
      <formula>Hurdle.Med</formula>
    </cfRule>
    <cfRule type="cellIs" priority="56" dxfId="9" operator="lessThan" stopIfTrue="1">
      <formula>Hurdle.Med</formula>
    </cfRule>
  </conditionalFormatting>
  <conditionalFormatting sqref="E5:E54 E8:G54">
    <cfRule type="cellIs" priority="20" dxfId="2" operator="equal" stopIfTrue="1">
      <formula>"High"</formula>
    </cfRule>
    <cfRule type="cellIs" priority="21" dxfId="1" operator="equal" stopIfTrue="1">
      <formula>"Medium"</formula>
    </cfRule>
    <cfRule type="cellIs" priority="22" dxfId="6" operator="equal" stopIfTrue="1">
      <formula>"Low"</formula>
    </cfRule>
  </conditionalFormatting>
  <conditionalFormatting sqref="F5:F54">
    <cfRule type="cellIs" priority="26" dxfId="2" operator="equal" stopIfTrue="1">
      <formula>"Poor"</formula>
    </cfRule>
    <cfRule type="cellIs" priority="28" dxfId="1" operator="equal" stopIfTrue="1">
      <formula>"Adequate"</formula>
    </cfRule>
    <cfRule type="cellIs" priority="30" dxfId="3" operator="equal" stopIfTrue="1">
      <formula>"Good"</formula>
    </cfRule>
  </conditionalFormatting>
  <conditionalFormatting sqref="G5:G54">
    <cfRule type="cellIs" priority="23" dxfId="2" operator="equal" stopIfTrue="1">
      <formula>"Likely"</formula>
    </cfRule>
    <cfRule type="cellIs" priority="24" dxfId="1" operator="equal" stopIfTrue="1">
      <formula>"Possible"</formula>
    </cfRule>
    <cfRule type="cellIs" priority="25" dxfId="0" operator="equal" stopIfTrue="1">
      <formula>"Unlikely"</formula>
    </cfRule>
  </conditionalFormatting>
  <dataValidations count="5">
    <dataValidation type="list" allowBlank="1" showInputMessage="1" showErrorMessage="1" errorTitle="INVALID ENTRY" error="PLEASE SELECT AN CATEGORY FROM&#10;THE DROP DOWN LIST." sqref="D5:D54">
      <formula1>"Leadership,Planning,Customer Focus,People Management,Sport Delivery, Sport Management"</formula1>
    </dataValidation>
    <dataValidation type="list" allowBlank="1" showInputMessage="1" showErrorMessage="1" sqref="E5:E54">
      <formula1>"High,Medium,Low"</formula1>
    </dataValidation>
    <dataValidation type="list" allowBlank="1" showInputMessage="1" showErrorMessage="1" sqref="F5:F54">
      <formula1>"Poor,Adequate,Good"</formula1>
    </dataValidation>
    <dataValidation type="list" allowBlank="1" showInputMessage="1" showErrorMessage="1" sqref="G5:G54">
      <formula1>"Likely,Possible,Unlikely"</formula1>
    </dataValidation>
    <dataValidation type="textLength" operator="lessThan" allowBlank="1" showInputMessage="1" showErrorMessage="1" errorTitle="Error" error="40 characters maximum length" sqref="C5:C54">
      <formula1>40</formula1>
    </dataValidation>
  </dataValidations>
  <printOptions/>
  <pageMargins left="0.3937007874015748" right="0.4330708661417323" top="0.53" bottom="0.7874015748031497" header="0.39" footer="0.5118110236220472"/>
  <pageSetup fitToHeight="1" fitToWidth="1" horizontalDpi="600" verticalDpi="600" orientation="portrait" paperSize="9" scale="72" r:id="rId4"/>
  <headerFooter alignWithMargins="0">
    <oddFooter>&amp;LPrinted &amp;D  at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Plan">
    <pageSetUpPr fitToPage="1"/>
  </sheetPr>
  <dimension ref="A1:M7"/>
  <sheetViews>
    <sheetView showGridLines="0" showRowColHeaders="0" zoomScale="110" zoomScaleNormal="110" zoomScalePageLayoutView="0" workbookViewId="0" topLeftCell="A1">
      <selection activeCell="C5" sqref="C5"/>
    </sheetView>
  </sheetViews>
  <sheetFormatPr defaultColWidth="9.140625" defaultRowHeight="12.75"/>
  <cols>
    <col min="1" max="1" width="1.28515625" style="21" customWidth="1"/>
    <col min="2" max="2" width="27.7109375" style="0" customWidth="1"/>
    <col min="3" max="3" width="25.140625" style="0" customWidth="1"/>
    <col min="4" max="4" width="13.7109375" style="0" customWidth="1"/>
    <col min="5" max="5" width="12.8515625" style="0" customWidth="1"/>
    <col min="6" max="6" width="10.57421875" style="0" customWidth="1"/>
    <col min="7" max="7" width="8.8515625" style="0" customWidth="1"/>
    <col min="8" max="8" width="41.8515625" style="0" customWidth="1"/>
    <col min="9" max="10" width="12.28125" style="0" customWidth="1"/>
    <col min="11" max="11" width="10.7109375" style="0" customWidth="1"/>
    <col min="12" max="12" width="21.28125" style="0" customWidth="1"/>
  </cols>
  <sheetData>
    <row r="1" spans="6:13" ht="51" customHeight="1">
      <c r="F1" s="38"/>
      <c r="G1" s="38"/>
      <c r="H1" s="38"/>
      <c r="I1" s="38"/>
      <c r="J1" s="38"/>
      <c r="K1" s="38"/>
      <c r="L1" s="38"/>
      <c r="M1" s="38"/>
    </row>
    <row r="2" ht="0.75" customHeight="1" thickBot="1"/>
    <row r="3" spans="1:13" s="12" customFormat="1" ht="15" customHeight="1" thickTop="1">
      <c r="A3" s="21"/>
      <c r="B3" s="72" t="s">
        <v>17</v>
      </c>
      <c r="C3" s="72" t="s">
        <v>87</v>
      </c>
      <c r="D3" s="74" t="s">
        <v>20</v>
      </c>
      <c r="E3" s="75"/>
      <c r="F3" s="75"/>
      <c r="G3" s="76"/>
      <c r="H3" s="77" t="s">
        <v>21</v>
      </c>
      <c r="I3" s="75"/>
      <c r="J3" s="78"/>
      <c r="K3" s="69" t="s">
        <v>22</v>
      </c>
      <c r="L3" s="70"/>
      <c r="M3" s="71"/>
    </row>
    <row r="4" spans="1:13" s="12" customFormat="1" ht="36">
      <c r="A4" s="21"/>
      <c r="B4" s="73"/>
      <c r="C4" s="73"/>
      <c r="D4" s="45" t="s">
        <v>23</v>
      </c>
      <c r="E4" s="45" t="s">
        <v>24</v>
      </c>
      <c r="F4" s="45" t="s">
        <v>4</v>
      </c>
      <c r="G4" s="45" t="s">
        <v>5</v>
      </c>
      <c r="H4" s="45" t="s">
        <v>15</v>
      </c>
      <c r="I4" s="45" t="s">
        <v>88</v>
      </c>
      <c r="J4" s="45" t="s">
        <v>89</v>
      </c>
      <c r="K4" s="45" t="s">
        <v>29</v>
      </c>
      <c r="L4" s="45" t="s">
        <v>25</v>
      </c>
      <c r="M4" s="45" t="s">
        <v>26</v>
      </c>
    </row>
    <row r="5" spans="1:13" ht="12.75">
      <c r="A5" s="21">
        <v>1</v>
      </c>
      <c r="B5" s="80"/>
      <c r="C5" s="81"/>
      <c r="D5" s="82"/>
      <c r="E5" s="83"/>
      <c r="F5" s="83"/>
      <c r="G5" s="84"/>
      <c r="H5" s="22"/>
      <c r="I5" s="23"/>
      <c r="J5" s="23"/>
      <c r="K5" s="23"/>
      <c r="L5" s="23"/>
      <c r="M5" s="24"/>
    </row>
    <row r="6" spans="1:13" ht="12.75">
      <c r="A6" s="21">
        <v>2</v>
      </c>
      <c r="B6" s="85"/>
      <c r="C6" s="81"/>
      <c r="D6" s="86"/>
      <c r="E6" s="87"/>
      <c r="F6" s="86"/>
      <c r="G6" s="88"/>
      <c r="H6" s="25"/>
      <c r="I6" s="19"/>
      <c r="J6" s="19"/>
      <c r="K6" s="19"/>
      <c r="L6" s="19"/>
      <c r="M6" s="20"/>
    </row>
    <row r="7" spans="2:13" ht="1.5" customHeight="1">
      <c r="B7" s="13"/>
      <c r="C7" s="16"/>
      <c r="D7" s="14"/>
      <c r="E7" s="14"/>
      <c r="F7" s="14"/>
      <c r="G7" s="15"/>
      <c r="H7" s="16"/>
      <c r="I7" s="17"/>
      <c r="J7" s="17"/>
      <c r="K7" s="17"/>
      <c r="L7" s="17"/>
      <c r="M7" s="18"/>
    </row>
  </sheetData>
  <sheetProtection sheet="1" objects="1" scenarios="1" selectLockedCells="1"/>
  <protectedRanges>
    <protectedRange sqref="C5:C136" name="Range2"/>
    <protectedRange sqref="H5:M136" name="Range1"/>
  </protectedRanges>
  <mergeCells count="5">
    <mergeCell ref="K3:M3"/>
    <mergeCell ref="B3:B4"/>
    <mergeCell ref="C3:C4"/>
    <mergeCell ref="D3:G3"/>
    <mergeCell ref="H3:J3"/>
  </mergeCells>
  <conditionalFormatting sqref="M6:M7">
    <cfRule type="cellIs" priority="1" dxfId="19" operator="equal" stopIfTrue="1">
      <formula>2</formula>
    </cfRule>
    <cfRule type="cellIs" priority="2" dxfId="12" operator="equal" stopIfTrue="1">
      <formula>3</formula>
    </cfRule>
    <cfRule type="cellIs" priority="3" dxfId="14" operator="equal" stopIfTrue="1">
      <formula>1</formula>
    </cfRule>
  </conditionalFormatting>
  <conditionalFormatting sqref="G6:G7">
    <cfRule type="cellIs" priority="4" dxfId="14" operator="greaterThanOrEqual" stopIfTrue="1">
      <formula>90</formula>
    </cfRule>
    <cfRule type="cellIs" priority="5" dxfId="13" operator="between" stopIfTrue="1">
      <formula>60</formula>
      <formula>89</formula>
    </cfRule>
  </conditionalFormatting>
  <conditionalFormatting sqref="G5">
    <cfRule type="cellIs" priority="6" dxfId="14" operator="greaterThanOrEqual" stopIfTrue="1">
      <formula>90</formula>
    </cfRule>
    <cfRule type="cellIs" priority="7" dxfId="13" operator="between" stopIfTrue="1">
      <formula>60</formula>
      <formula>89</formula>
    </cfRule>
    <cfRule type="cellIs" priority="8" dxfId="12" operator="lessThan" stopIfTrue="1">
      <formula>60</formula>
    </cfRule>
  </conditionalFormatting>
  <printOptions/>
  <pageMargins left="0.4330708661417323" right="0.3937007874015748" top="0.5118110236220472" bottom="0.5118110236220472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able"/>
  <dimension ref="C1:D60"/>
  <sheetViews>
    <sheetView showGridLines="0" zoomScalePageLayoutView="0" workbookViewId="0" topLeftCell="A15">
      <selection activeCell="C16" sqref="C16:D60"/>
    </sheetView>
  </sheetViews>
  <sheetFormatPr defaultColWidth="9.140625" defaultRowHeight="12.75"/>
  <cols>
    <col min="1" max="2" width="1.7109375" style="3" customWidth="1"/>
    <col min="3" max="3" width="26.140625" style="3" customWidth="1"/>
    <col min="4" max="16384" width="9.140625" style="3" customWidth="1"/>
  </cols>
  <sheetData>
    <row r="1" ht="12.75">
      <c r="C1" s="2" t="s">
        <v>27</v>
      </c>
    </row>
    <row r="2" ht="12.75">
      <c r="C2" s="2"/>
    </row>
    <row r="3" ht="12.75">
      <c r="C3" s="2"/>
    </row>
    <row r="5" ht="12.75">
      <c r="C5" s="2" t="s">
        <v>28</v>
      </c>
    </row>
    <row r="6" spans="3:4" ht="12.75">
      <c r="C6" s="4" t="s">
        <v>19</v>
      </c>
      <c r="D6" s="5">
        <v>90</v>
      </c>
    </row>
    <row r="7" spans="3:4" ht="12.75">
      <c r="C7" s="6" t="s">
        <v>18</v>
      </c>
      <c r="D7" s="7">
        <v>60</v>
      </c>
    </row>
    <row r="9" ht="12.75">
      <c r="C9" s="8" t="s">
        <v>16</v>
      </c>
    </row>
    <row r="10" ht="12.75">
      <c r="C10" s="9">
        <v>1</v>
      </c>
    </row>
    <row r="11" ht="12.75">
      <c r="C11" s="10">
        <v>2</v>
      </c>
    </row>
    <row r="12" ht="12.75">
      <c r="C12" s="10">
        <v>3</v>
      </c>
    </row>
    <row r="13" ht="12.75">
      <c r="C13" s="11">
        <v>4</v>
      </c>
    </row>
    <row r="15" spans="3:4" ht="15">
      <c r="C15" s="53" t="s">
        <v>2</v>
      </c>
      <c r="D15" s="53" t="s">
        <v>90</v>
      </c>
    </row>
    <row r="16" spans="3:4" ht="12.75">
      <c r="C16" t="s">
        <v>36</v>
      </c>
      <c r="D16" t="s">
        <v>91</v>
      </c>
    </row>
    <row r="17" spans="3:4" ht="12.75">
      <c r="C17" t="s">
        <v>37</v>
      </c>
      <c r="D17" t="s">
        <v>92</v>
      </c>
    </row>
    <row r="18" spans="3:4" ht="12.75">
      <c r="C18" t="s">
        <v>38</v>
      </c>
      <c r="D18" t="s">
        <v>93</v>
      </c>
    </row>
    <row r="19" spans="3:4" ht="12.75">
      <c r="C19" t="s">
        <v>39</v>
      </c>
      <c r="D19" t="s">
        <v>94</v>
      </c>
    </row>
    <row r="20" spans="3:4" ht="12.75">
      <c r="C20" t="s">
        <v>40</v>
      </c>
      <c r="D20" t="s">
        <v>95</v>
      </c>
    </row>
    <row r="21" spans="3:4" ht="12.75">
      <c r="C21" t="s">
        <v>41</v>
      </c>
      <c r="D21" t="s">
        <v>96</v>
      </c>
    </row>
    <row r="22" spans="3:4" ht="12.75">
      <c r="C22" t="s">
        <v>42</v>
      </c>
      <c r="D22" t="s">
        <v>97</v>
      </c>
    </row>
    <row r="23" spans="3:4" ht="12.75">
      <c r="C23" t="s">
        <v>43</v>
      </c>
      <c r="D23" t="s">
        <v>98</v>
      </c>
    </row>
    <row r="24" spans="3:4" ht="12.75">
      <c r="C24" t="s">
        <v>44</v>
      </c>
      <c r="D24" t="s">
        <v>99</v>
      </c>
    </row>
    <row r="25" spans="3:4" ht="12.75">
      <c r="C25" t="s">
        <v>45</v>
      </c>
      <c r="D25" t="s">
        <v>100</v>
      </c>
    </row>
    <row r="26" spans="3:4" ht="12.75">
      <c r="C26" t="s">
        <v>46</v>
      </c>
      <c r="D26" t="s">
        <v>101</v>
      </c>
    </row>
    <row r="27" spans="3:4" ht="12.75">
      <c r="C27" t="s">
        <v>47</v>
      </c>
      <c r="D27" t="s">
        <v>102</v>
      </c>
    </row>
    <row r="28" spans="3:4" ht="12.75">
      <c r="C28" t="s">
        <v>48</v>
      </c>
      <c r="D28" t="s">
        <v>103</v>
      </c>
    </row>
    <row r="29" spans="3:4" ht="12.75">
      <c r="C29" t="s">
        <v>49</v>
      </c>
      <c r="D29" t="s">
        <v>104</v>
      </c>
    </row>
    <row r="30" spans="3:4" ht="12.75">
      <c r="C30" t="s">
        <v>50</v>
      </c>
      <c r="D30" t="s">
        <v>105</v>
      </c>
    </row>
    <row r="31" spans="3:4" ht="12.75">
      <c r="C31" t="s">
        <v>51</v>
      </c>
      <c r="D31" t="s">
        <v>106</v>
      </c>
    </row>
    <row r="32" spans="3:4" ht="12.75">
      <c r="C32" t="s">
        <v>52</v>
      </c>
      <c r="D32" t="s">
        <v>107</v>
      </c>
    </row>
    <row r="33" spans="3:4" ht="12.75">
      <c r="C33" t="s">
        <v>53</v>
      </c>
      <c r="D33" t="s">
        <v>108</v>
      </c>
    </row>
    <row r="34" spans="3:4" ht="12.75">
      <c r="C34" t="s">
        <v>54</v>
      </c>
      <c r="D34" t="s">
        <v>109</v>
      </c>
    </row>
    <row r="35" spans="3:4" ht="12.75">
      <c r="C35" t="s">
        <v>55</v>
      </c>
      <c r="D35" t="s">
        <v>110</v>
      </c>
    </row>
    <row r="36" spans="3:4" ht="12.75">
      <c r="C36" t="s">
        <v>56</v>
      </c>
      <c r="D36" t="s">
        <v>111</v>
      </c>
    </row>
    <row r="37" spans="3:4" ht="12.75">
      <c r="C37" t="s">
        <v>57</v>
      </c>
      <c r="D37" t="s">
        <v>112</v>
      </c>
    </row>
    <row r="38" spans="3:4" ht="12.75">
      <c r="C38" t="s">
        <v>58</v>
      </c>
      <c r="D38" t="s">
        <v>113</v>
      </c>
    </row>
    <row r="39" spans="3:4" ht="12.75">
      <c r="C39" t="s">
        <v>59</v>
      </c>
      <c r="D39" t="s">
        <v>114</v>
      </c>
    </row>
    <row r="40" spans="3:4" ht="12.75">
      <c r="C40" t="s">
        <v>60</v>
      </c>
      <c r="D40" t="s">
        <v>115</v>
      </c>
    </row>
    <row r="41" spans="3:4" ht="12.75">
      <c r="C41" t="s">
        <v>61</v>
      </c>
      <c r="D41" t="s">
        <v>116</v>
      </c>
    </row>
    <row r="42" spans="3:4" ht="12.75">
      <c r="C42" t="s">
        <v>62</v>
      </c>
      <c r="D42" t="s">
        <v>117</v>
      </c>
    </row>
    <row r="43" spans="3:4" ht="12.75">
      <c r="C43" t="s">
        <v>63</v>
      </c>
      <c r="D43" t="s">
        <v>118</v>
      </c>
    </row>
    <row r="44" spans="3:4" ht="12.75">
      <c r="C44" t="s">
        <v>64</v>
      </c>
      <c r="D44" t="s">
        <v>119</v>
      </c>
    </row>
    <row r="45" spans="3:4" ht="12.75">
      <c r="C45" t="s">
        <v>65</v>
      </c>
      <c r="D45" t="s">
        <v>120</v>
      </c>
    </row>
    <row r="46" spans="3:4" ht="12.75">
      <c r="C46" t="s">
        <v>66</v>
      </c>
      <c r="D46" t="s">
        <v>121</v>
      </c>
    </row>
    <row r="47" spans="3:4" ht="12.75">
      <c r="C47" t="s">
        <v>67</v>
      </c>
      <c r="D47" t="s">
        <v>122</v>
      </c>
    </row>
    <row r="48" spans="3:4" ht="12.75">
      <c r="C48" t="s">
        <v>68</v>
      </c>
      <c r="D48" t="s">
        <v>123</v>
      </c>
    </row>
    <row r="49" spans="3:4" ht="12.75">
      <c r="C49" t="s">
        <v>69</v>
      </c>
      <c r="D49" t="s">
        <v>124</v>
      </c>
    </row>
    <row r="50" spans="3:4" ht="12.75">
      <c r="C50" t="s">
        <v>70</v>
      </c>
      <c r="D50" t="s">
        <v>125</v>
      </c>
    </row>
    <row r="51" spans="3:4" ht="12.75">
      <c r="C51" t="s">
        <v>71</v>
      </c>
      <c r="D51" t="s">
        <v>126</v>
      </c>
    </row>
    <row r="52" spans="3:4" ht="12.75">
      <c r="C52" t="s">
        <v>72</v>
      </c>
      <c r="D52" t="s">
        <v>127</v>
      </c>
    </row>
    <row r="53" spans="3:4" ht="12.75">
      <c r="C53" t="s">
        <v>73</v>
      </c>
      <c r="D53" t="s">
        <v>128</v>
      </c>
    </row>
    <row r="54" spans="3:4" ht="12.75">
      <c r="C54" t="s">
        <v>74</v>
      </c>
      <c r="D54" t="s">
        <v>129</v>
      </c>
    </row>
    <row r="55" spans="3:4" ht="12.75">
      <c r="C55" t="s">
        <v>75</v>
      </c>
      <c r="D55" t="s">
        <v>130</v>
      </c>
    </row>
    <row r="56" spans="3:4" ht="12.75">
      <c r="C56" t="s">
        <v>76</v>
      </c>
      <c r="D56" t="s">
        <v>131</v>
      </c>
    </row>
    <row r="57" spans="3:4" ht="12.75">
      <c r="C57" t="s">
        <v>77</v>
      </c>
      <c r="D57" t="s">
        <v>132</v>
      </c>
    </row>
    <row r="58" spans="3:4" ht="12.75">
      <c r="C58" t="s">
        <v>78</v>
      </c>
      <c r="D58" t="s">
        <v>133</v>
      </c>
    </row>
    <row r="59" spans="3:4" ht="12.75">
      <c r="C59" t="s">
        <v>79</v>
      </c>
      <c r="D59" t="s">
        <v>134</v>
      </c>
    </row>
    <row r="60" spans="3:4" ht="12.75">
      <c r="C60" t="s">
        <v>80</v>
      </c>
      <c r="D60" t="s">
        <v>135</v>
      </c>
    </row>
  </sheetData>
  <sheetProtection sheet="1" objects="1" scenarios="1"/>
  <dataValidations count="1">
    <dataValidation type="whole" allowBlank="1" showInputMessage="1" showErrorMessage="1" sqref="C10:C13">
      <formula1>1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Kissling (Intergen)</dc:creator>
  <cp:keywords/>
  <dc:description/>
  <cp:lastModifiedBy>Glennl</cp:lastModifiedBy>
  <cp:lastPrinted>2009-09-10T23:28:12Z</cp:lastPrinted>
  <dcterms:created xsi:type="dcterms:W3CDTF">2009-07-16T08:40:58Z</dcterms:created>
  <dcterms:modified xsi:type="dcterms:W3CDTF">2010-07-15T21:23:20Z</dcterms:modified>
  <cp:category/>
  <cp:version/>
  <cp:contentType/>
  <cp:contentStatus/>
</cp:coreProperties>
</file>